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4"/>
  </bookViews>
  <sheets>
    <sheet name="本部" sheetId="1" r:id="rId1"/>
    <sheet name="杉光園" sheetId="2" r:id="rId2"/>
    <sheet name="レッツゴー" sheetId="3" r:id="rId3"/>
    <sheet name="センター" sheetId="4" r:id="rId4"/>
    <sheet name="点字検定試験" sheetId="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3" i="5" l="1"/>
  <c r="G362" i="5"/>
  <c r="G361" i="5"/>
  <c r="G360" i="5"/>
  <c r="G359" i="5"/>
  <c r="F358" i="5"/>
  <c r="E358" i="5"/>
  <c r="G358" i="5" s="1"/>
  <c r="G357" i="5"/>
  <c r="G356" i="5"/>
  <c r="G355" i="5"/>
  <c r="G354" i="5"/>
  <c r="F353" i="5"/>
  <c r="E353" i="5"/>
  <c r="G353" i="5" s="1"/>
  <c r="G352" i="5"/>
  <c r="G350" i="5"/>
  <c r="G346" i="5"/>
  <c r="G345" i="5"/>
  <c r="G344" i="5"/>
  <c r="G343" i="5"/>
  <c r="G342" i="5"/>
  <c r="F341" i="5"/>
  <c r="G341" i="5" s="1"/>
  <c r="E341" i="5"/>
  <c r="G340" i="5"/>
  <c r="F339" i="5"/>
  <c r="G339" i="5" s="1"/>
  <c r="E339" i="5"/>
  <c r="G338" i="5"/>
  <c r="G337" i="5"/>
  <c r="G336" i="5"/>
  <c r="G335" i="5"/>
  <c r="G334" i="5"/>
  <c r="G333" i="5"/>
  <c r="G332" i="5"/>
  <c r="F331" i="5"/>
  <c r="E331" i="5"/>
  <c r="E347" i="5" s="1"/>
  <c r="G330" i="5"/>
  <c r="G329" i="5"/>
  <c r="G327" i="5"/>
  <c r="F326" i="5"/>
  <c r="E326" i="5"/>
  <c r="G326" i="5" s="1"/>
  <c r="G325" i="5"/>
  <c r="G324" i="5"/>
  <c r="G323" i="5"/>
  <c r="G322" i="5"/>
  <c r="F322" i="5"/>
  <c r="E322" i="5"/>
  <c r="G321" i="5"/>
  <c r="G320" i="5"/>
  <c r="F320" i="5"/>
  <c r="E320" i="5"/>
  <c r="G319" i="5"/>
  <c r="G318" i="5"/>
  <c r="F317" i="5"/>
  <c r="E317" i="5"/>
  <c r="G317" i="5" s="1"/>
  <c r="G316" i="5"/>
  <c r="G315" i="5"/>
  <c r="G314" i="5"/>
  <c r="G313" i="5"/>
  <c r="G312" i="5"/>
  <c r="F312" i="5"/>
  <c r="E312" i="5"/>
  <c r="G311" i="5"/>
  <c r="G310" i="5"/>
  <c r="F309" i="5"/>
  <c r="F328" i="5" s="1"/>
  <c r="E309" i="5"/>
  <c r="G309" i="5" s="1"/>
  <c r="F306" i="5"/>
  <c r="E306" i="5"/>
  <c r="G306" i="5" s="1"/>
  <c r="G305" i="5"/>
  <c r="G304" i="5"/>
  <c r="G303" i="5"/>
  <c r="G302" i="5"/>
  <c r="F302" i="5"/>
  <c r="E302" i="5"/>
  <c r="G301" i="5"/>
  <c r="G300" i="5"/>
  <c r="G299" i="5"/>
  <c r="G298" i="5"/>
  <c r="G297" i="5"/>
  <c r="G296" i="5"/>
  <c r="G295" i="5"/>
  <c r="E294" i="5"/>
  <c r="G293" i="5"/>
  <c r="G292" i="5"/>
  <c r="G291" i="5"/>
  <c r="G290" i="5"/>
  <c r="F289" i="5"/>
  <c r="F294" i="5" s="1"/>
  <c r="F307" i="5" s="1"/>
  <c r="E289" i="5"/>
  <c r="G289" i="5" s="1"/>
  <c r="G288" i="5"/>
  <c r="G287" i="5"/>
  <c r="G286" i="5"/>
  <c r="G285" i="5"/>
  <c r="G284" i="5"/>
  <c r="G283" i="5"/>
  <c r="G282" i="5"/>
  <c r="G281" i="5"/>
  <c r="G278" i="5"/>
  <c r="G277" i="5"/>
  <c r="G276" i="5"/>
  <c r="G275" i="5"/>
  <c r="G274" i="5"/>
  <c r="G273" i="5"/>
  <c r="G272" i="5"/>
  <c r="G271" i="5"/>
  <c r="G270" i="5"/>
  <c r="G269" i="5"/>
  <c r="G268" i="5"/>
  <c r="G267" i="5"/>
  <c r="F266" i="5"/>
  <c r="E266" i="5"/>
  <c r="F265" i="5"/>
  <c r="G264" i="5"/>
  <c r="G263" i="5"/>
  <c r="G262" i="5"/>
  <c r="G261" i="5"/>
  <c r="G260" i="5"/>
  <c r="G259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F241" i="5"/>
  <c r="G241" i="5" s="1"/>
  <c r="E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G227" i="5"/>
  <c r="G226" i="5"/>
  <c r="G225" i="5"/>
  <c r="G224" i="5"/>
  <c r="G223" i="5"/>
  <c r="G222" i="5"/>
  <c r="G221" i="5"/>
  <c r="G220" i="5"/>
  <c r="G219" i="5"/>
  <c r="G218" i="5"/>
  <c r="G217" i="5"/>
  <c r="G216" i="5"/>
  <c r="G215" i="5"/>
  <c r="G214" i="5"/>
  <c r="G213" i="5"/>
  <c r="G212" i="5"/>
  <c r="G211" i="5"/>
  <c r="G210" i="5"/>
  <c r="G209" i="5"/>
  <c r="G208" i="5"/>
  <c r="G207" i="5"/>
  <c r="G206" i="5"/>
  <c r="G205" i="5"/>
  <c r="G204" i="5"/>
  <c r="G203" i="5"/>
  <c r="G202" i="5"/>
  <c r="G201" i="5"/>
  <c r="F200" i="5"/>
  <c r="E200" i="5"/>
  <c r="G200" i="5" s="1"/>
  <c r="G199" i="5"/>
  <c r="G198" i="5"/>
  <c r="G197" i="5"/>
  <c r="G196" i="5"/>
  <c r="G195" i="5"/>
  <c r="G194" i="5"/>
  <c r="G193" i="5"/>
  <c r="G192" i="5"/>
  <c r="G191" i="5"/>
  <c r="G190" i="5"/>
  <c r="G189" i="5"/>
  <c r="G188" i="5"/>
  <c r="G187" i="5"/>
  <c r="F186" i="5"/>
  <c r="E186" i="5"/>
  <c r="G184" i="5"/>
  <c r="G183" i="5"/>
  <c r="G182" i="5"/>
  <c r="F181" i="5"/>
  <c r="G181" i="5" s="1"/>
  <c r="E181" i="5"/>
  <c r="G180" i="5"/>
  <c r="F179" i="5"/>
  <c r="G179" i="5" s="1"/>
  <c r="E179" i="5"/>
  <c r="G178" i="5"/>
  <c r="F177" i="5"/>
  <c r="G177" i="5" s="1"/>
  <c r="E177" i="5"/>
  <c r="G176" i="5"/>
  <c r="F175" i="5"/>
  <c r="G175" i="5" s="1"/>
  <c r="E175" i="5"/>
  <c r="G174" i="5"/>
  <c r="F173" i="5"/>
  <c r="G173" i="5" s="1"/>
  <c r="E173" i="5"/>
  <c r="G172" i="5"/>
  <c r="F171" i="5"/>
  <c r="G171" i="5" s="1"/>
  <c r="E171" i="5"/>
  <c r="G170" i="5"/>
  <c r="F169" i="5"/>
  <c r="G169" i="5" s="1"/>
  <c r="E169" i="5"/>
  <c r="G168" i="5"/>
  <c r="G167" i="5"/>
  <c r="G166" i="5"/>
  <c r="G165" i="5"/>
  <c r="G164" i="5"/>
  <c r="G163" i="5"/>
  <c r="G162" i="5"/>
  <c r="F161" i="5"/>
  <c r="E161" i="5"/>
  <c r="G161" i="5" s="1"/>
  <c r="G160" i="5"/>
  <c r="G159" i="5"/>
  <c r="F158" i="5"/>
  <c r="E158" i="5"/>
  <c r="G158" i="5" s="1"/>
  <c r="G157" i="5"/>
  <c r="G156" i="5"/>
  <c r="G155" i="5"/>
  <c r="G154" i="5"/>
  <c r="G153" i="5"/>
  <c r="G152" i="5"/>
  <c r="G151" i="5"/>
  <c r="G150" i="5"/>
  <c r="G149" i="5"/>
  <c r="F148" i="5"/>
  <c r="G147" i="5"/>
  <c r="G146" i="5"/>
  <c r="G145" i="5"/>
  <c r="G144" i="5"/>
  <c r="G143" i="5"/>
  <c r="F142" i="5"/>
  <c r="E142" i="5"/>
  <c r="G142" i="5" s="1"/>
  <c r="G141" i="5"/>
  <c r="G140" i="5"/>
  <c r="G139" i="5"/>
  <c r="G138" i="5"/>
  <c r="F137" i="5"/>
  <c r="F136" i="5" s="1"/>
  <c r="E137" i="5"/>
  <c r="E136" i="5" s="1"/>
  <c r="G136" i="5" s="1"/>
  <c r="G135" i="5"/>
  <c r="G134" i="5"/>
  <c r="G133" i="5"/>
  <c r="G132" i="5"/>
  <c r="G131" i="5"/>
  <c r="G130" i="5"/>
  <c r="F129" i="5"/>
  <c r="E129" i="5"/>
  <c r="G129" i="5" s="1"/>
  <c r="G128" i="5"/>
  <c r="G127" i="5"/>
  <c r="G126" i="5"/>
  <c r="G125" i="5"/>
  <c r="G124" i="5"/>
  <c r="F124" i="5"/>
  <c r="E124" i="5"/>
  <c r="G123" i="5"/>
  <c r="G122" i="5"/>
  <c r="G121" i="5"/>
  <c r="G120" i="5"/>
  <c r="G119" i="5"/>
  <c r="G118" i="5"/>
  <c r="F118" i="5"/>
  <c r="E118" i="5"/>
  <c r="E107" i="5" s="1"/>
  <c r="G117" i="5"/>
  <c r="G116" i="5"/>
  <c r="G115" i="5"/>
  <c r="G114" i="5"/>
  <c r="G113" i="5"/>
  <c r="G112" i="5"/>
  <c r="G111" i="5"/>
  <c r="G110" i="5"/>
  <c r="F109" i="5"/>
  <c r="G109" i="5" s="1"/>
  <c r="E109" i="5"/>
  <c r="G108" i="5"/>
  <c r="F107" i="5"/>
  <c r="G106" i="5"/>
  <c r="G105" i="5"/>
  <c r="G104" i="5"/>
  <c r="G103" i="5"/>
  <c r="G102" i="5"/>
  <c r="G101" i="5"/>
  <c r="G100" i="5"/>
  <c r="F99" i="5"/>
  <c r="E99" i="5"/>
  <c r="G99" i="5" s="1"/>
  <c r="G98" i="5"/>
  <c r="G97" i="5"/>
  <c r="G96" i="5"/>
  <c r="G95" i="5"/>
  <c r="G94" i="5"/>
  <c r="F94" i="5"/>
  <c r="E94" i="5"/>
  <c r="G93" i="5"/>
  <c r="G92" i="5"/>
  <c r="G91" i="5"/>
  <c r="F90" i="5"/>
  <c r="E90" i="5"/>
  <c r="G89" i="5"/>
  <c r="G88" i="5"/>
  <c r="F87" i="5"/>
  <c r="G87" i="5" s="1"/>
  <c r="E87" i="5"/>
  <c r="G86" i="5"/>
  <c r="G85" i="5"/>
  <c r="G84" i="5"/>
  <c r="F84" i="5"/>
  <c r="E84" i="5"/>
  <c r="G83" i="5"/>
  <c r="G82" i="5"/>
  <c r="F81" i="5"/>
  <c r="E81" i="5"/>
  <c r="G81" i="5" s="1"/>
  <c r="G79" i="5"/>
  <c r="G78" i="5"/>
  <c r="G77" i="5"/>
  <c r="G76" i="5"/>
  <c r="G75" i="5"/>
  <c r="G74" i="5"/>
  <c r="F74" i="5"/>
  <c r="E74" i="5"/>
  <c r="G73" i="5"/>
  <c r="G72" i="5"/>
  <c r="G71" i="5"/>
  <c r="F70" i="5"/>
  <c r="E70" i="5"/>
  <c r="F69" i="5"/>
  <c r="G68" i="5"/>
  <c r="G67" i="5"/>
  <c r="G66" i="5"/>
  <c r="F65" i="5"/>
  <c r="G65" i="5" s="1"/>
  <c r="E65" i="5"/>
  <c r="G64" i="5"/>
  <c r="G63" i="5"/>
  <c r="G62" i="5"/>
  <c r="G61" i="5"/>
  <c r="G60" i="5"/>
  <c r="F59" i="5"/>
  <c r="E59" i="5"/>
  <c r="G58" i="5"/>
  <c r="G57" i="5"/>
  <c r="G56" i="5"/>
  <c r="G55" i="5"/>
  <c r="F54" i="5"/>
  <c r="E54" i="5"/>
  <c r="G52" i="5"/>
  <c r="G51" i="5"/>
  <c r="G50" i="5"/>
  <c r="G49" i="5"/>
  <c r="G48" i="5"/>
  <c r="G47" i="5"/>
  <c r="G46" i="5"/>
  <c r="G45" i="5"/>
  <c r="G44" i="5"/>
  <c r="F44" i="5"/>
  <c r="E44" i="5"/>
  <c r="G43" i="5"/>
  <c r="G42" i="5"/>
  <c r="G41" i="5"/>
  <c r="G40" i="5"/>
  <c r="G39" i="5"/>
  <c r="G38" i="5"/>
  <c r="G37" i="5"/>
  <c r="G36" i="5"/>
  <c r="G35" i="5"/>
  <c r="G34" i="5"/>
  <c r="G33" i="5"/>
  <c r="F32" i="5"/>
  <c r="E32" i="5"/>
  <c r="G32" i="5" s="1"/>
  <c r="G31" i="5"/>
  <c r="G30" i="5"/>
  <c r="G29" i="5"/>
  <c r="G28" i="5"/>
  <c r="F28" i="5"/>
  <c r="E28" i="5"/>
  <c r="G27" i="5"/>
  <c r="G26" i="5"/>
  <c r="F25" i="5"/>
  <c r="E25" i="5"/>
  <c r="G25" i="5" s="1"/>
  <c r="G24" i="5"/>
  <c r="G23" i="5"/>
  <c r="G22" i="5"/>
  <c r="G21" i="5"/>
  <c r="G20" i="5"/>
  <c r="G19" i="5"/>
  <c r="F18" i="5"/>
  <c r="E18" i="5"/>
  <c r="G17" i="5"/>
  <c r="G16" i="5"/>
  <c r="G15" i="5"/>
  <c r="G14" i="5"/>
  <c r="G13" i="5"/>
  <c r="G12" i="5"/>
  <c r="F11" i="5"/>
  <c r="G11" i="5" s="1"/>
  <c r="E11" i="5"/>
  <c r="G10" i="5"/>
  <c r="G9" i="5"/>
  <c r="G8" i="5"/>
  <c r="F7" i="5"/>
  <c r="E7" i="5"/>
  <c r="G7" i="5" s="1"/>
  <c r="G363" i="4"/>
  <c r="G362" i="4"/>
  <c r="G361" i="4"/>
  <c r="G360" i="4"/>
  <c r="G359" i="4"/>
  <c r="F358" i="4"/>
  <c r="G358" i="4" s="1"/>
  <c r="E358" i="4"/>
  <c r="G357" i="4"/>
  <c r="G356" i="4"/>
  <c r="G355" i="4"/>
  <c r="G354" i="4"/>
  <c r="F353" i="4"/>
  <c r="E353" i="4"/>
  <c r="G353" i="4" s="1"/>
  <c r="G352" i="4"/>
  <c r="G350" i="4"/>
  <c r="G346" i="4"/>
  <c r="G345" i="4"/>
  <c r="G344" i="4"/>
  <c r="G343" i="4"/>
  <c r="G342" i="4"/>
  <c r="G341" i="4"/>
  <c r="F341" i="4"/>
  <c r="E341" i="4"/>
  <c r="G340" i="4"/>
  <c r="G339" i="4"/>
  <c r="F339" i="4"/>
  <c r="E339" i="4"/>
  <c r="G338" i="4"/>
  <c r="G337" i="4"/>
  <c r="G336" i="4"/>
  <c r="G335" i="4"/>
  <c r="G334" i="4"/>
  <c r="G333" i="4"/>
  <c r="G332" i="4"/>
  <c r="F331" i="4"/>
  <c r="F347" i="4" s="1"/>
  <c r="E331" i="4"/>
  <c r="G330" i="4"/>
  <c r="G329" i="4"/>
  <c r="G327" i="4"/>
  <c r="F326" i="4"/>
  <c r="G326" i="4" s="1"/>
  <c r="E326" i="4"/>
  <c r="G325" i="4"/>
  <c r="G324" i="4"/>
  <c r="G323" i="4"/>
  <c r="F322" i="4"/>
  <c r="E322" i="4"/>
  <c r="G322" i="4" s="1"/>
  <c r="G321" i="4"/>
  <c r="F320" i="4"/>
  <c r="E320" i="4"/>
  <c r="G320" i="4" s="1"/>
  <c r="G319" i="4"/>
  <c r="G318" i="4"/>
  <c r="F317" i="4"/>
  <c r="E317" i="4"/>
  <c r="G317" i="4" s="1"/>
  <c r="G316" i="4"/>
  <c r="G315" i="4"/>
  <c r="G314" i="4"/>
  <c r="G313" i="4"/>
  <c r="F312" i="4"/>
  <c r="E312" i="4"/>
  <c r="G312" i="4" s="1"/>
  <c r="G311" i="4"/>
  <c r="G310" i="4"/>
  <c r="F309" i="4"/>
  <c r="E309" i="4"/>
  <c r="F306" i="4"/>
  <c r="G305" i="4"/>
  <c r="G304" i="4"/>
  <c r="G303" i="4"/>
  <c r="F302" i="4"/>
  <c r="E302" i="4"/>
  <c r="E306" i="4" s="1"/>
  <c r="G306" i="4" s="1"/>
  <c r="G301" i="4"/>
  <c r="G300" i="4"/>
  <c r="G299" i="4"/>
  <c r="G298" i="4"/>
  <c r="G297" i="4"/>
  <c r="G296" i="4"/>
  <c r="G295" i="4"/>
  <c r="F294" i="4"/>
  <c r="F307" i="4" s="1"/>
  <c r="G293" i="4"/>
  <c r="G292" i="4"/>
  <c r="G291" i="4"/>
  <c r="G290" i="4"/>
  <c r="F289" i="4"/>
  <c r="E289" i="4"/>
  <c r="G288" i="4"/>
  <c r="G287" i="4"/>
  <c r="G286" i="4"/>
  <c r="G285" i="4"/>
  <c r="G284" i="4"/>
  <c r="G283" i="4"/>
  <c r="G282" i="4"/>
  <c r="G281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F266" i="4"/>
  <c r="E266" i="4"/>
  <c r="E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F241" i="4"/>
  <c r="E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F200" i="4"/>
  <c r="G200" i="4" s="1"/>
  <c r="E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F186" i="4"/>
  <c r="E186" i="4"/>
  <c r="G184" i="4"/>
  <c r="G183" i="4"/>
  <c r="G182" i="4"/>
  <c r="G181" i="4"/>
  <c r="F181" i="4"/>
  <c r="E181" i="4"/>
  <c r="G180" i="4"/>
  <c r="G179" i="4"/>
  <c r="F179" i="4"/>
  <c r="E179" i="4"/>
  <c r="G178" i="4"/>
  <c r="G177" i="4"/>
  <c r="F177" i="4"/>
  <c r="E177" i="4"/>
  <c r="G176" i="4"/>
  <c r="G175" i="4"/>
  <c r="F175" i="4"/>
  <c r="E175" i="4"/>
  <c r="G174" i="4"/>
  <c r="G173" i="4"/>
  <c r="F173" i="4"/>
  <c r="E173" i="4"/>
  <c r="G172" i="4"/>
  <c r="G171" i="4"/>
  <c r="F171" i="4"/>
  <c r="E171" i="4"/>
  <c r="G170" i="4"/>
  <c r="G169" i="4"/>
  <c r="F169" i="4"/>
  <c r="E169" i="4"/>
  <c r="G168" i="4"/>
  <c r="G167" i="4"/>
  <c r="G166" i="4"/>
  <c r="G165" i="4"/>
  <c r="G164" i="4"/>
  <c r="G163" i="4"/>
  <c r="G162" i="4"/>
  <c r="F161" i="4"/>
  <c r="E161" i="4"/>
  <c r="G160" i="4"/>
  <c r="G159" i="4"/>
  <c r="F158" i="4"/>
  <c r="G158" i="4" s="1"/>
  <c r="E158" i="4"/>
  <c r="G157" i="4"/>
  <c r="G156" i="4"/>
  <c r="G155" i="4"/>
  <c r="G154" i="4"/>
  <c r="G153" i="4"/>
  <c r="G152" i="4"/>
  <c r="G151" i="4"/>
  <c r="G150" i="4"/>
  <c r="G149" i="4"/>
  <c r="G147" i="4"/>
  <c r="G146" i="4"/>
  <c r="G145" i="4"/>
  <c r="G144" i="4"/>
  <c r="G143" i="4"/>
  <c r="F142" i="4"/>
  <c r="E142" i="4"/>
  <c r="G141" i="4"/>
  <c r="G140" i="4"/>
  <c r="G139" i="4"/>
  <c r="G138" i="4"/>
  <c r="F137" i="4"/>
  <c r="E137" i="4"/>
  <c r="G135" i="4"/>
  <c r="G134" i="4"/>
  <c r="G133" i="4"/>
  <c r="G132" i="4"/>
  <c r="G131" i="4"/>
  <c r="G130" i="4"/>
  <c r="F129" i="4"/>
  <c r="E129" i="4"/>
  <c r="G128" i="4"/>
  <c r="G127" i="4"/>
  <c r="G126" i="4"/>
  <c r="G125" i="4"/>
  <c r="F124" i="4"/>
  <c r="E124" i="4"/>
  <c r="G124" i="4" s="1"/>
  <c r="G123" i="4"/>
  <c r="G122" i="4"/>
  <c r="G121" i="4"/>
  <c r="G120" i="4"/>
  <c r="G119" i="4"/>
  <c r="F118" i="4"/>
  <c r="F107" i="4" s="1"/>
  <c r="E118" i="4"/>
  <c r="G118" i="4" s="1"/>
  <c r="G117" i="4"/>
  <c r="G116" i="4"/>
  <c r="G115" i="4"/>
  <c r="G114" i="4"/>
  <c r="G113" i="4"/>
  <c r="G112" i="4"/>
  <c r="G111" i="4"/>
  <c r="G110" i="4"/>
  <c r="G109" i="4"/>
  <c r="F109" i="4"/>
  <c r="E109" i="4"/>
  <c r="G108" i="4"/>
  <c r="G106" i="4"/>
  <c r="G105" i="4"/>
  <c r="G104" i="4"/>
  <c r="G103" i="4"/>
  <c r="G102" i="4"/>
  <c r="G101" i="4"/>
  <c r="G100" i="4"/>
  <c r="F99" i="4"/>
  <c r="E99" i="4"/>
  <c r="G99" i="4" s="1"/>
  <c r="G98" i="4"/>
  <c r="G97" i="4"/>
  <c r="G96" i="4"/>
  <c r="G95" i="4"/>
  <c r="F94" i="4"/>
  <c r="E94" i="4"/>
  <c r="G94" i="4" s="1"/>
  <c r="G93" i="4"/>
  <c r="G92" i="4"/>
  <c r="G91" i="4"/>
  <c r="F90" i="4"/>
  <c r="E90" i="4"/>
  <c r="G89" i="4"/>
  <c r="G88" i="4"/>
  <c r="G87" i="4"/>
  <c r="F87" i="4"/>
  <c r="E87" i="4"/>
  <c r="G86" i="4"/>
  <c r="G85" i="4"/>
  <c r="F84" i="4"/>
  <c r="E84" i="4"/>
  <c r="G84" i="4" s="1"/>
  <c r="G83" i="4"/>
  <c r="G82" i="4"/>
  <c r="F81" i="4"/>
  <c r="E81" i="4"/>
  <c r="G79" i="4"/>
  <c r="G78" i="4"/>
  <c r="G77" i="4"/>
  <c r="G76" i="4"/>
  <c r="G75" i="4"/>
  <c r="F74" i="4"/>
  <c r="E74" i="4"/>
  <c r="G74" i="4" s="1"/>
  <c r="G73" i="4"/>
  <c r="G72" i="4"/>
  <c r="G71" i="4"/>
  <c r="F70" i="4"/>
  <c r="E70" i="4"/>
  <c r="E69" i="4"/>
  <c r="G68" i="4"/>
  <c r="G67" i="4"/>
  <c r="G66" i="4"/>
  <c r="G65" i="4"/>
  <c r="F65" i="4"/>
  <c r="E65" i="4"/>
  <c r="G64" i="4"/>
  <c r="G63" i="4"/>
  <c r="G62" i="4"/>
  <c r="G61" i="4"/>
  <c r="G60" i="4"/>
  <c r="G59" i="4"/>
  <c r="F59" i="4"/>
  <c r="E59" i="4"/>
  <c r="G58" i="4"/>
  <c r="G57" i="4"/>
  <c r="G56" i="4"/>
  <c r="G55" i="4"/>
  <c r="F54" i="4"/>
  <c r="E54" i="4"/>
  <c r="E53" i="4"/>
  <c r="G52" i="4"/>
  <c r="G51" i="4"/>
  <c r="G50" i="4"/>
  <c r="G49" i="4"/>
  <c r="G48" i="4"/>
  <c r="G47" i="4"/>
  <c r="G46" i="4"/>
  <c r="G45" i="4"/>
  <c r="F44" i="4"/>
  <c r="E44" i="4"/>
  <c r="G44" i="4" s="1"/>
  <c r="G43" i="4"/>
  <c r="G42" i="4"/>
  <c r="G41" i="4"/>
  <c r="G40" i="4"/>
  <c r="G39" i="4"/>
  <c r="G38" i="4"/>
  <c r="G37" i="4"/>
  <c r="G36" i="4"/>
  <c r="G35" i="4"/>
  <c r="G34" i="4"/>
  <c r="G33" i="4"/>
  <c r="F32" i="4"/>
  <c r="G32" i="4" s="1"/>
  <c r="E32" i="4"/>
  <c r="G31" i="4"/>
  <c r="G30" i="4"/>
  <c r="G29" i="4"/>
  <c r="F28" i="4"/>
  <c r="E28" i="4"/>
  <c r="G28" i="4" s="1"/>
  <c r="G27" i="4"/>
  <c r="G26" i="4"/>
  <c r="F25" i="4"/>
  <c r="E25" i="4"/>
  <c r="G25" i="4" s="1"/>
  <c r="G24" i="4"/>
  <c r="G23" i="4"/>
  <c r="G22" i="4"/>
  <c r="G21" i="4"/>
  <c r="G20" i="4"/>
  <c r="G19" i="4"/>
  <c r="F18" i="4"/>
  <c r="E18" i="4"/>
  <c r="G17" i="4"/>
  <c r="G16" i="4"/>
  <c r="G15" i="4"/>
  <c r="G14" i="4"/>
  <c r="G13" i="4"/>
  <c r="G12" i="4"/>
  <c r="G11" i="4"/>
  <c r="F11" i="4"/>
  <c r="E11" i="4"/>
  <c r="G10" i="4"/>
  <c r="G9" i="4"/>
  <c r="G8" i="4"/>
  <c r="F7" i="4"/>
  <c r="E7" i="4"/>
  <c r="G363" i="3"/>
  <c r="G362" i="3"/>
  <c r="G361" i="3"/>
  <c r="G360" i="3"/>
  <c r="G359" i="3"/>
  <c r="G358" i="3"/>
  <c r="F358" i="3"/>
  <c r="E358" i="3"/>
  <c r="G357" i="3"/>
  <c r="G356" i="3"/>
  <c r="G355" i="3"/>
  <c r="G354" i="3"/>
  <c r="F353" i="3"/>
  <c r="G353" i="3" s="1"/>
  <c r="E353" i="3"/>
  <c r="G352" i="3"/>
  <c r="G350" i="3"/>
  <c r="G346" i="3"/>
  <c r="G345" i="3"/>
  <c r="G344" i="3"/>
  <c r="G343" i="3"/>
  <c r="G342" i="3"/>
  <c r="F341" i="3"/>
  <c r="E341" i="3"/>
  <c r="G341" i="3" s="1"/>
  <c r="G340" i="3"/>
  <c r="F339" i="3"/>
  <c r="E339" i="3"/>
  <c r="E347" i="3" s="1"/>
  <c r="G338" i="3"/>
  <c r="G337" i="3"/>
  <c r="G336" i="3"/>
  <c r="G335" i="3"/>
  <c r="G334" i="3"/>
  <c r="G333" i="3"/>
  <c r="G332" i="3"/>
  <c r="F331" i="3"/>
  <c r="E331" i="3"/>
  <c r="G330" i="3"/>
  <c r="G329" i="3"/>
  <c r="G327" i="3"/>
  <c r="G326" i="3"/>
  <c r="F326" i="3"/>
  <c r="E326" i="3"/>
  <c r="G325" i="3"/>
  <c r="G324" i="3"/>
  <c r="G323" i="3"/>
  <c r="F322" i="3"/>
  <c r="E322" i="3"/>
  <c r="G322" i="3" s="1"/>
  <c r="G321" i="3"/>
  <c r="F320" i="3"/>
  <c r="E320" i="3"/>
  <c r="G320" i="3" s="1"/>
  <c r="G319" i="3"/>
  <c r="G318" i="3"/>
  <c r="F317" i="3"/>
  <c r="G317" i="3" s="1"/>
  <c r="E317" i="3"/>
  <c r="G316" i="3"/>
  <c r="G315" i="3"/>
  <c r="G314" i="3"/>
  <c r="G313" i="3"/>
  <c r="F312" i="3"/>
  <c r="E312" i="3"/>
  <c r="G311" i="3"/>
  <c r="G310" i="3"/>
  <c r="F309" i="3"/>
  <c r="E309" i="3"/>
  <c r="G305" i="3"/>
  <c r="G304" i="3"/>
  <c r="G303" i="3"/>
  <c r="F302" i="3"/>
  <c r="F306" i="3" s="1"/>
  <c r="E302" i="3"/>
  <c r="G301" i="3"/>
  <c r="G300" i="3"/>
  <c r="G299" i="3"/>
  <c r="G298" i="3"/>
  <c r="G297" i="3"/>
  <c r="G296" i="3"/>
  <c r="G295" i="3"/>
  <c r="E294" i="3"/>
  <c r="G293" i="3"/>
  <c r="G292" i="3"/>
  <c r="G291" i="3"/>
  <c r="G290" i="3"/>
  <c r="F289" i="3"/>
  <c r="E289" i="3"/>
  <c r="G288" i="3"/>
  <c r="G287" i="3"/>
  <c r="G286" i="3"/>
  <c r="G285" i="3"/>
  <c r="G284" i="3"/>
  <c r="G283" i="3"/>
  <c r="G282" i="3"/>
  <c r="G281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F266" i="3"/>
  <c r="E266" i="3"/>
  <c r="E265" i="3" s="1"/>
  <c r="F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F241" i="3"/>
  <c r="E241" i="3"/>
  <c r="G241" i="3" s="1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F200" i="3"/>
  <c r="E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F186" i="3"/>
  <c r="E186" i="3"/>
  <c r="E279" i="3" s="1"/>
  <c r="G184" i="3"/>
  <c r="G183" i="3"/>
  <c r="G182" i="3"/>
  <c r="F181" i="3"/>
  <c r="G181" i="3" s="1"/>
  <c r="E181" i="3"/>
  <c r="G180" i="3"/>
  <c r="F179" i="3"/>
  <c r="G179" i="3" s="1"/>
  <c r="E179" i="3"/>
  <c r="G178" i="3"/>
  <c r="F177" i="3"/>
  <c r="G177" i="3" s="1"/>
  <c r="E177" i="3"/>
  <c r="G176" i="3"/>
  <c r="F175" i="3"/>
  <c r="G175" i="3" s="1"/>
  <c r="E175" i="3"/>
  <c r="G174" i="3"/>
  <c r="F173" i="3"/>
  <c r="G173" i="3" s="1"/>
  <c r="E173" i="3"/>
  <c r="G172" i="3"/>
  <c r="F171" i="3"/>
  <c r="G171" i="3" s="1"/>
  <c r="E171" i="3"/>
  <c r="G170" i="3"/>
  <c r="F169" i="3"/>
  <c r="G169" i="3" s="1"/>
  <c r="E169" i="3"/>
  <c r="G168" i="3"/>
  <c r="G167" i="3"/>
  <c r="G166" i="3"/>
  <c r="G165" i="3"/>
  <c r="G164" i="3"/>
  <c r="G163" i="3"/>
  <c r="G162" i="3"/>
  <c r="F161" i="3"/>
  <c r="F148" i="3" s="1"/>
  <c r="E161" i="3"/>
  <c r="G160" i="3"/>
  <c r="G159" i="3"/>
  <c r="G158" i="3"/>
  <c r="F158" i="3"/>
  <c r="E158" i="3"/>
  <c r="G157" i="3"/>
  <c r="G156" i="3"/>
  <c r="G155" i="3"/>
  <c r="G154" i="3"/>
  <c r="G153" i="3"/>
  <c r="G152" i="3"/>
  <c r="G151" i="3"/>
  <c r="G150" i="3"/>
  <c r="G149" i="3"/>
  <c r="G148" i="3"/>
  <c r="E148" i="3"/>
  <c r="G147" i="3"/>
  <c r="G146" i="3"/>
  <c r="G145" i="3"/>
  <c r="G144" i="3"/>
  <c r="G143" i="3"/>
  <c r="G142" i="3"/>
  <c r="F142" i="3"/>
  <c r="E142" i="3"/>
  <c r="G141" i="3"/>
  <c r="G140" i="3"/>
  <c r="G139" i="3"/>
  <c r="G138" i="3"/>
  <c r="F137" i="3"/>
  <c r="F136" i="3" s="1"/>
  <c r="E137" i="3"/>
  <c r="E136" i="3"/>
  <c r="G136" i="3" s="1"/>
  <c r="G135" i="3"/>
  <c r="G134" i="3"/>
  <c r="G133" i="3"/>
  <c r="G132" i="3"/>
  <c r="G131" i="3"/>
  <c r="G130" i="3"/>
  <c r="F129" i="3"/>
  <c r="F107" i="3" s="1"/>
  <c r="E129" i="3"/>
  <c r="G129" i="3" s="1"/>
  <c r="G128" i="3"/>
  <c r="G127" i="3"/>
  <c r="G126" i="3"/>
  <c r="G125" i="3"/>
  <c r="F124" i="3"/>
  <c r="E124" i="3"/>
  <c r="G124" i="3" s="1"/>
  <c r="G123" i="3"/>
  <c r="G122" i="3"/>
  <c r="G121" i="3"/>
  <c r="G120" i="3"/>
  <c r="G119" i="3"/>
  <c r="F118" i="3"/>
  <c r="E118" i="3"/>
  <c r="G117" i="3"/>
  <c r="G116" i="3"/>
  <c r="G115" i="3"/>
  <c r="G114" i="3"/>
  <c r="G113" i="3"/>
  <c r="G112" i="3"/>
  <c r="G111" i="3"/>
  <c r="G110" i="3"/>
  <c r="F109" i="3"/>
  <c r="G109" i="3" s="1"/>
  <c r="E109" i="3"/>
  <c r="G108" i="3"/>
  <c r="G106" i="3"/>
  <c r="G105" i="3"/>
  <c r="G104" i="3"/>
  <c r="G103" i="3"/>
  <c r="G102" i="3"/>
  <c r="G101" i="3"/>
  <c r="G100" i="3"/>
  <c r="F99" i="3"/>
  <c r="E99" i="3"/>
  <c r="G98" i="3"/>
  <c r="G97" i="3"/>
  <c r="G96" i="3"/>
  <c r="G95" i="3"/>
  <c r="F94" i="3"/>
  <c r="E94" i="3"/>
  <c r="G94" i="3" s="1"/>
  <c r="G93" i="3"/>
  <c r="G92" i="3"/>
  <c r="G91" i="3"/>
  <c r="G90" i="3"/>
  <c r="F90" i="3"/>
  <c r="E90" i="3"/>
  <c r="G89" i="3"/>
  <c r="G88" i="3"/>
  <c r="F87" i="3"/>
  <c r="E87" i="3"/>
  <c r="G87" i="3" s="1"/>
  <c r="G86" i="3"/>
  <c r="G85" i="3"/>
  <c r="F84" i="3"/>
  <c r="E84" i="3"/>
  <c r="G84" i="3" s="1"/>
  <c r="G83" i="3"/>
  <c r="G82" i="3"/>
  <c r="F81" i="3"/>
  <c r="F80" i="3" s="1"/>
  <c r="E81" i="3"/>
  <c r="E80" i="3"/>
  <c r="G79" i="3"/>
  <c r="G78" i="3"/>
  <c r="G77" i="3"/>
  <c r="G76" i="3"/>
  <c r="G75" i="3"/>
  <c r="F74" i="3"/>
  <c r="E74" i="3"/>
  <c r="G74" i="3" s="1"/>
  <c r="G73" i="3"/>
  <c r="G72" i="3"/>
  <c r="G71" i="3"/>
  <c r="G70" i="3"/>
  <c r="F70" i="3"/>
  <c r="E70" i="3"/>
  <c r="E69" i="3" s="1"/>
  <c r="F69" i="3"/>
  <c r="G68" i="3"/>
  <c r="G67" i="3"/>
  <c r="G66" i="3"/>
  <c r="F65" i="3"/>
  <c r="E65" i="3"/>
  <c r="G65" i="3" s="1"/>
  <c r="G64" i="3"/>
  <c r="G63" i="3"/>
  <c r="G62" i="3"/>
  <c r="G61" i="3"/>
  <c r="G60" i="3"/>
  <c r="F59" i="3"/>
  <c r="E59" i="3"/>
  <c r="G59" i="3" s="1"/>
  <c r="G58" i="3"/>
  <c r="G57" i="3"/>
  <c r="G56" i="3"/>
  <c r="G55" i="3"/>
  <c r="G54" i="3"/>
  <c r="F54" i="3"/>
  <c r="E54" i="3"/>
  <c r="E53" i="3" s="1"/>
  <c r="F53" i="3"/>
  <c r="G52" i="3"/>
  <c r="G51" i="3"/>
  <c r="G50" i="3"/>
  <c r="G49" i="3"/>
  <c r="G48" i="3"/>
  <c r="G47" i="3"/>
  <c r="G46" i="3"/>
  <c r="G45" i="3"/>
  <c r="F44" i="3"/>
  <c r="E44" i="3"/>
  <c r="G44" i="3" s="1"/>
  <c r="G43" i="3"/>
  <c r="G42" i="3"/>
  <c r="G41" i="3"/>
  <c r="G40" i="3"/>
  <c r="G39" i="3"/>
  <c r="G38" i="3"/>
  <c r="G37" i="3"/>
  <c r="G36" i="3"/>
  <c r="G35" i="3"/>
  <c r="G34" i="3"/>
  <c r="G33" i="3"/>
  <c r="G32" i="3"/>
  <c r="F32" i="3"/>
  <c r="E32" i="3"/>
  <c r="G31" i="3"/>
  <c r="G30" i="3"/>
  <c r="G29" i="3"/>
  <c r="F28" i="3"/>
  <c r="E28" i="3"/>
  <c r="G28" i="3" s="1"/>
  <c r="G27" i="3"/>
  <c r="G26" i="3"/>
  <c r="F25" i="3"/>
  <c r="E25" i="3"/>
  <c r="G24" i="3"/>
  <c r="G23" i="3"/>
  <c r="G22" i="3"/>
  <c r="G21" i="3"/>
  <c r="G20" i="3"/>
  <c r="G19" i="3"/>
  <c r="G18" i="3"/>
  <c r="F18" i="3"/>
  <c r="E18" i="3"/>
  <c r="G17" i="3"/>
  <c r="G16" i="3"/>
  <c r="G15" i="3"/>
  <c r="G14" i="3"/>
  <c r="G13" i="3"/>
  <c r="G12" i="3"/>
  <c r="F11" i="3"/>
  <c r="E11" i="3"/>
  <c r="G11" i="3" s="1"/>
  <c r="G10" i="3"/>
  <c r="G9" i="3"/>
  <c r="G8" i="3"/>
  <c r="F7" i="3"/>
  <c r="E7" i="3"/>
  <c r="G363" i="2"/>
  <c r="G362" i="2"/>
  <c r="G361" i="2"/>
  <c r="G360" i="2"/>
  <c r="G359" i="2"/>
  <c r="F358" i="2"/>
  <c r="E358" i="2"/>
  <c r="G358" i="2" s="1"/>
  <c r="G357" i="2"/>
  <c r="G356" i="2"/>
  <c r="G355" i="2"/>
  <c r="G354" i="2"/>
  <c r="G353" i="2"/>
  <c r="F353" i="2"/>
  <c r="E353" i="2"/>
  <c r="G352" i="2"/>
  <c r="G350" i="2"/>
  <c r="G346" i="2"/>
  <c r="G345" i="2"/>
  <c r="G344" i="2"/>
  <c r="G343" i="2"/>
  <c r="G342" i="2"/>
  <c r="F341" i="2"/>
  <c r="E341" i="2"/>
  <c r="G341" i="2" s="1"/>
  <c r="G340" i="2"/>
  <c r="F339" i="2"/>
  <c r="F347" i="2" s="1"/>
  <c r="E339" i="2"/>
  <c r="G339" i="2" s="1"/>
  <c r="G338" i="2"/>
  <c r="G337" i="2"/>
  <c r="G336" i="2"/>
  <c r="G335" i="2"/>
  <c r="G334" i="2"/>
  <c r="G333" i="2"/>
  <c r="G332" i="2"/>
  <c r="G331" i="2"/>
  <c r="F331" i="2"/>
  <c r="E331" i="2"/>
  <c r="G330" i="2"/>
  <c r="G329" i="2"/>
  <c r="G327" i="2"/>
  <c r="F326" i="2"/>
  <c r="E326" i="2"/>
  <c r="G326" i="2" s="1"/>
  <c r="G325" i="2"/>
  <c r="G324" i="2"/>
  <c r="G323" i="2"/>
  <c r="F322" i="2"/>
  <c r="G322" i="2" s="1"/>
  <c r="E322" i="2"/>
  <c r="G321" i="2"/>
  <c r="F320" i="2"/>
  <c r="G320" i="2" s="1"/>
  <c r="E320" i="2"/>
  <c r="G319" i="2"/>
  <c r="G318" i="2"/>
  <c r="G317" i="2"/>
  <c r="F317" i="2"/>
  <c r="E317" i="2"/>
  <c r="G316" i="2"/>
  <c r="G315" i="2"/>
  <c r="G314" i="2"/>
  <c r="G313" i="2"/>
  <c r="F312" i="2"/>
  <c r="E312" i="2"/>
  <c r="G311" i="2"/>
  <c r="G310" i="2"/>
  <c r="G309" i="2"/>
  <c r="F309" i="2"/>
  <c r="E309" i="2"/>
  <c r="E328" i="2" s="1"/>
  <c r="E307" i="2"/>
  <c r="E306" i="2"/>
  <c r="G305" i="2"/>
  <c r="G304" i="2"/>
  <c r="G303" i="2"/>
  <c r="F302" i="2"/>
  <c r="E302" i="2"/>
  <c r="G301" i="2"/>
  <c r="G300" i="2"/>
  <c r="G299" i="2"/>
  <c r="G298" i="2"/>
  <c r="G297" i="2"/>
  <c r="G296" i="2"/>
  <c r="G295" i="2"/>
  <c r="F294" i="2"/>
  <c r="G293" i="2"/>
  <c r="G292" i="2"/>
  <c r="G291" i="2"/>
  <c r="G290" i="2"/>
  <c r="G289" i="2"/>
  <c r="F289" i="2"/>
  <c r="E289" i="2"/>
  <c r="E294" i="2" s="1"/>
  <c r="G294" i="2" s="1"/>
  <c r="G288" i="2"/>
  <c r="G287" i="2"/>
  <c r="G286" i="2"/>
  <c r="G285" i="2"/>
  <c r="G284" i="2"/>
  <c r="G283" i="2"/>
  <c r="G282" i="2"/>
  <c r="G281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F266" i="2"/>
  <c r="F265" i="2" s="1"/>
  <c r="G265" i="2" s="1"/>
  <c r="E266" i="2"/>
  <c r="G266" i="2" s="1"/>
  <c r="E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F241" i="2"/>
  <c r="E241" i="2"/>
  <c r="G241" i="2" s="1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F200" i="2"/>
  <c r="E200" i="2"/>
  <c r="G200" i="2" s="1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F186" i="2"/>
  <c r="F279" i="2" s="1"/>
  <c r="E186" i="2"/>
  <c r="G186" i="2" s="1"/>
  <c r="G184" i="2"/>
  <c r="G183" i="2"/>
  <c r="G182" i="2"/>
  <c r="F181" i="2"/>
  <c r="E181" i="2"/>
  <c r="G181" i="2" s="1"/>
  <c r="G180" i="2"/>
  <c r="F179" i="2"/>
  <c r="E179" i="2"/>
  <c r="G179" i="2" s="1"/>
  <c r="G178" i="2"/>
  <c r="F177" i="2"/>
  <c r="E177" i="2"/>
  <c r="G177" i="2" s="1"/>
  <c r="G176" i="2"/>
  <c r="F175" i="2"/>
  <c r="E175" i="2"/>
  <c r="G175" i="2" s="1"/>
  <c r="G174" i="2"/>
  <c r="F173" i="2"/>
  <c r="G172" i="2"/>
  <c r="F171" i="2"/>
  <c r="E171" i="2"/>
  <c r="G171" i="2" s="1"/>
  <c r="G170" i="2"/>
  <c r="F169" i="2"/>
  <c r="E169" i="2"/>
  <c r="G169" i="2" s="1"/>
  <c r="G168" i="2"/>
  <c r="G167" i="2"/>
  <c r="G166" i="2"/>
  <c r="G165" i="2"/>
  <c r="G164" i="2"/>
  <c r="G163" i="2"/>
  <c r="G162" i="2"/>
  <c r="G161" i="2"/>
  <c r="F161" i="2"/>
  <c r="E161" i="2"/>
  <c r="E148" i="2" s="1"/>
  <c r="G148" i="2" s="1"/>
  <c r="G160" i="2"/>
  <c r="G159" i="2"/>
  <c r="F158" i="2"/>
  <c r="E158" i="2"/>
  <c r="G158" i="2" s="1"/>
  <c r="G157" i="2"/>
  <c r="G156" i="2"/>
  <c r="G155" i="2"/>
  <c r="G154" i="2"/>
  <c r="G153" i="2"/>
  <c r="G152" i="2"/>
  <c r="G151" i="2"/>
  <c r="G150" i="2"/>
  <c r="G149" i="2"/>
  <c r="F148" i="2"/>
  <c r="G147" i="2"/>
  <c r="G146" i="2"/>
  <c r="G145" i="2"/>
  <c r="G144" i="2"/>
  <c r="G143" i="2"/>
  <c r="F142" i="2"/>
  <c r="E142" i="2"/>
  <c r="G142" i="2" s="1"/>
  <c r="G141" i="2"/>
  <c r="G140" i="2"/>
  <c r="G139" i="2"/>
  <c r="G138" i="2"/>
  <c r="G137" i="2"/>
  <c r="F137" i="2"/>
  <c r="E137" i="2"/>
  <c r="E136" i="2" s="1"/>
  <c r="F136" i="2"/>
  <c r="G135" i="2"/>
  <c r="G134" i="2"/>
  <c r="G133" i="2"/>
  <c r="G132" i="2"/>
  <c r="G131" i="2"/>
  <c r="G130" i="2"/>
  <c r="G129" i="2"/>
  <c r="F129" i="2"/>
  <c r="E129" i="2"/>
  <c r="G128" i="2"/>
  <c r="G127" i="2"/>
  <c r="G126" i="2"/>
  <c r="G125" i="2"/>
  <c r="F124" i="2"/>
  <c r="G124" i="2" s="1"/>
  <c r="E124" i="2"/>
  <c r="G123" i="2"/>
  <c r="G122" i="2"/>
  <c r="G121" i="2"/>
  <c r="G120" i="2"/>
  <c r="G119" i="2"/>
  <c r="F118" i="2"/>
  <c r="E118" i="2"/>
  <c r="G117" i="2"/>
  <c r="G116" i="2"/>
  <c r="G115" i="2"/>
  <c r="G114" i="2"/>
  <c r="G113" i="2"/>
  <c r="G112" i="2"/>
  <c r="G111" i="2"/>
  <c r="G110" i="2"/>
  <c r="F109" i="2"/>
  <c r="E109" i="2"/>
  <c r="G109" i="2" s="1"/>
  <c r="G108" i="2"/>
  <c r="G106" i="2"/>
  <c r="G105" i="2"/>
  <c r="G104" i="2"/>
  <c r="G103" i="2"/>
  <c r="G102" i="2"/>
  <c r="G101" i="2"/>
  <c r="G100" i="2"/>
  <c r="G99" i="2"/>
  <c r="F99" i="2"/>
  <c r="E99" i="2"/>
  <c r="G98" i="2"/>
  <c r="G97" i="2"/>
  <c r="G96" i="2"/>
  <c r="G95" i="2"/>
  <c r="F94" i="2"/>
  <c r="G94" i="2" s="1"/>
  <c r="E94" i="2"/>
  <c r="G93" i="2"/>
  <c r="G92" i="2"/>
  <c r="G91" i="2"/>
  <c r="F90" i="2"/>
  <c r="E90" i="2"/>
  <c r="G90" i="2" s="1"/>
  <c r="G89" i="2"/>
  <c r="G88" i="2"/>
  <c r="F87" i="2"/>
  <c r="E87" i="2"/>
  <c r="G87" i="2" s="1"/>
  <c r="G86" i="2"/>
  <c r="G85" i="2"/>
  <c r="F84" i="2"/>
  <c r="G84" i="2" s="1"/>
  <c r="E84" i="2"/>
  <c r="G83" i="2"/>
  <c r="G82" i="2"/>
  <c r="G81" i="2"/>
  <c r="F81" i="2"/>
  <c r="E81" i="2"/>
  <c r="E80" i="2" s="1"/>
  <c r="G80" i="2" s="1"/>
  <c r="F80" i="2"/>
  <c r="G79" i="2"/>
  <c r="G78" i="2"/>
  <c r="G77" i="2"/>
  <c r="G76" i="2"/>
  <c r="G75" i="2"/>
  <c r="F74" i="2"/>
  <c r="G74" i="2" s="1"/>
  <c r="E74" i="2"/>
  <c r="G73" i="2"/>
  <c r="G72" i="2"/>
  <c r="G71" i="2"/>
  <c r="F70" i="2"/>
  <c r="F69" i="2" s="1"/>
  <c r="G69" i="2" s="1"/>
  <c r="E70" i="2"/>
  <c r="G70" i="2" s="1"/>
  <c r="E69" i="2"/>
  <c r="G68" i="2"/>
  <c r="G67" i="2"/>
  <c r="G66" i="2"/>
  <c r="F65" i="2"/>
  <c r="E65" i="2"/>
  <c r="G65" i="2" s="1"/>
  <c r="G64" i="2"/>
  <c r="G63" i="2"/>
  <c r="G62" i="2"/>
  <c r="G61" i="2"/>
  <c r="G60" i="2"/>
  <c r="F59" i="2"/>
  <c r="E59" i="2"/>
  <c r="G58" i="2"/>
  <c r="G57" i="2"/>
  <c r="G56" i="2"/>
  <c r="G55" i="2"/>
  <c r="F54" i="2"/>
  <c r="F53" i="2" s="1"/>
  <c r="E54" i="2"/>
  <c r="G54" i="2" s="1"/>
  <c r="G52" i="2"/>
  <c r="G51" i="2"/>
  <c r="G50" i="2"/>
  <c r="G49" i="2"/>
  <c r="G48" i="2"/>
  <c r="G47" i="2"/>
  <c r="G46" i="2"/>
  <c r="G45" i="2"/>
  <c r="F44" i="2"/>
  <c r="G44" i="2" s="1"/>
  <c r="E44" i="2"/>
  <c r="G43" i="2"/>
  <c r="G42" i="2"/>
  <c r="G41" i="2"/>
  <c r="G40" i="2"/>
  <c r="G39" i="2"/>
  <c r="G38" i="2"/>
  <c r="G37" i="2"/>
  <c r="G36" i="2"/>
  <c r="G35" i="2"/>
  <c r="G34" i="2"/>
  <c r="G33" i="2"/>
  <c r="F32" i="2"/>
  <c r="E32" i="2"/>
  <c r="G32" i="2" s="1"/>
  <c r="G31" i="2"/>
  <c r="G30" i="2"/>
  <c r="G29" i="2"/>
  <c r="F28" i="2"/>
  <c r="G28" i="2" s="1"/>
  <c r="E28" i="2"/>
  <c r="G27" i="2"/>
  <c r="G26" i="2"/>
  <c r="G25" i="2"/>
  <c r="F25" i="2"/>
  <c r="E25" i="2"/>
  <c r="G24" i="2"/>
  <c r="G23" i="2"/>
  <c r="G22" i="2"/>
  <c r="G21" i="2"/>
  <c r="G20" i="2"/>
  <c r="G19" i="2"/>
  <c r="F18" i="2"/>
  <c r="E18" i="2"/>
  <c r="G18" i="2" s="1"/>
  <c r="G17" i="2"/>
  <c r="G16" i="2"/>
  <c r="G15" i="2"/>
  <c r="G14" i="2"/>
  <c r="G13" i="2"/>
  <c r="G12" i="2"/>
  <c r="F11" i="2"/>
  <c r="E11" i="2"/>
  <c r="G11" i="2" s="1"/>
  <c r="G10" i="2"/>
  <c r="G9" i="2"/>
  <c r="G8" i="2"/>
  <c r="G7" i="2"/>
  <c r="F7" i="2"/>
  <c r="E7" i="2"/>
  <c r="E6" i="2" s="1"/>
  <c r="G363" i="1"/>
  <c r="G362" i="1"/>
  <c r="G361" i="1"/>
  <c r="G360" i="1"/>
  <c r="G359" i="1"/>
  <c r="F358" i="1"/>
  <c r="E358" i="1"/>
  <c r="G358" i="1" s="1"/>
  <c r="G357" i="1"/>
  <c r="G356" i="1"/>
  <c r="G355" i="1"/>
  <c r="G354" i="1"/>
  <c r="F353" i="1"/>
  <c r="E353" i="1"/>
  <c r="G353" i="1" s="1"/>
  <c r="G352" i="1"/>
  <c r="G350" i="1"/>
  <c r="F347" i="1"/>
  <c r="G346" i="1"/>
  <c r="G345" i="1"/>
  <c r="G344" i="1"/>
  <c r="G343" i="1"/>
  <c r="G342" i="1"/>
  <c r="F341" i="1"/>
  <c r="G341" i="1" s="1"/>
  <c r="E341" i="1"/>
  <c r="G340" i="1"/>
  <c r="F339" i="1"/>
  <c r="G339" i="1" s="1"/>
  <c r="E339" i="1"/>
  <c r="G338" i="1"/>
  <c r="G337" i="1"/>
  <c r="G336" i="1"/>
  <c r="G335" i="1"/>
  <c r="G334" i="1"/>
  <c r="G333" i="1"/>
  <c r="G332" i="1"/>
  <c r="F331" i="1"/>
  <c r="E331" i="1"/>
  <c r="E347" i="1" s="1"/>
  <c r="G330" i="1"/>
  <c r="G329" i="1"/>
  <c r="G327" i="1"/>
  <c r="F326" i="1"/>
  <c r="E326" i="1"/>
  <c r="G326" i="1" s="1"/>
  <c r="G325" i="1"/>
  <c r="G324" i="1"/>
  <c r="G323" i="1"/>
  <c r="G322" i="1"/>
  <c r="F322" i="1"/>
  <c r="E322" i="1"/>
  <c r="G321" i="1"/>
  <c r="G320" i="1"/>
  <c r="F320" i="1"/>
  <c r="E320" i="1"/>
  <c r="G319" i="1"/>
  <c r="G318" i="1"/>
  <c r="F317" i="1"/>
  <c r="E317" i="1"/>
  <c r="G317" i="1" s="1"/>
  <c r="G316" i="1"/>
  <c r="G315" i="1"/>
  <c r="G314" i="1"/>
  <c r="G313" i="1"/>
  <c r="G312" i="1"/>
  <c r="F312" i="1"/>
  <c r="E312" i="1"/>
  <c r="G311" i="1"/>
  <c r="G310" i="1"/>
  <c r="F309" i="1"/>
  <c r="F328" i="1" s="1"/>
  <c r="E309" i="1"/>
  <c r="G309" i="1" s="1"/>
  <c r="F307" i="1"/>
  <c r="F306" i="1"/>
  <c r="E306" i="1"/>
  <c r="G306" i="1" s="1"/>
  <c r="G305" i="1"/>
  <c r="G304" i="1"/>
  <c r="G303" i="1"/>
  <c r="G302" i="1"/>
  <c r="F302" i="1"/>
  <c r="E302" i="1"/>
  <c r="G301" i="1"/>
  <c r="G300" i="1"/>
  <c r="G299" i="1"/>
  <c r="G298" i="1"/>
  <c r="G297" i="1"/>
  <c r="G296" i="1"/>
  <c r="G295" i="1"/>
  <c r="E294" i="1"/>
  <c r="G293" i="1"/>
  <c r="G292" i="1"/>
  <c r="G291" i="1"/>
  <c r="G290" i="1"/>
  <c r="F289" i="1"/>
  <c r="F294" i="1" s="1"/>
  <c r="E289" i="1"/>
  <c r="G289" i="1" s="1"/>
  <c r="G288" i="1"/>
  <c r="G287" i="1"/>
  <c r="G286" i="1"/>
  <c r="G285" i="1"/>
  <c r="G284" i="1"/>
  <c r="G283" i="1"/>
  <c r="G282" i="1"/>
  <c r="G281" i="1"/>
  <c r="F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F266" i="1"/>
  <c r="E266" i="1"/>
  <c r="F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F241" i="1"/>
  <c r="G241" i="1" s="1"/>
  <c r="E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F200" i="1"/>
  <c r="E200" i="1"/>
  <c r="G200" i="1" s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F186" i="1"/>
  <c r="E186" i="1"/>
  <c r="G184" i="1"/>
  <c r="G183" i="1"/>
  <c r="G182" i="1"/>
  <c r="F181" i="1"/>
  <c r="G181" i="1" s="1"/>
  <c r="E181" i="1"/>
  <c r="G180" i="1"/>
  <c r="F179" i="1"/>
  <c r="G179" i="1" s="1"/>
  <c r="E179" i="1"/>
  <c r="G178" i="1"/>
  <c r="E177" i="1"/>
  <c r="G176" i="1"/>
  <c r="F175" i="1"/>
  <c r="G175" i="1" s="1"/>
  <c r="E175" i="1"/>
  <c r="G174" i="1"/>
  <c r="F173" i="1"/>
  <c r="G173" i="1" s="1"/>
  <c r="E173" i="1"/>
  <c r="G172" i="1"/>
  <c r="F171" i="1"/>
  <c r="G171" i="1" s="1"/>
  <c r="E171" i="1"/>
  <c r="G170" i="1"/>
  <c r="E169" i="1"/>
  <c r="G168" i="1"/>
  <c r="G167" i="1"/>
  <c r="G166" i="1"/>
  <c r="G165" i="1"/>
  <c r="G164" i="1"/>
  <c r="G163" i="1"/>
  <c r="G162" i="1"/>
  <c r="F161" i="1"/>
  <c r="F148" i="1" s="1"/>
  <c r="E161" i="1"/>
  <c r="G161" i="1" s="1"/>
  <c r="G160" i="1"/>
  <c r="G159" i="1"/>
  <c r="F158" i="1"/>
  <c r="E158" i="1"/>
  <c r="G158" i="1" s="1"/>
  <c r="G157" i="1"/>
  <c r="G156" i="1"/>
  <c r="G155" i="1"/>
  <c r="G154" i="1"/>
  <c r="G153" i="1"/>
  <c r="G152" i="1"/>
  <c r="G151" i="1"/>
  <c r="G150" i="1"/>
  <c r="G149" i="1"/>
  <c r="G147" i="1"/>
  <c r="G146" i="1"/>
  <c r="G145" i="1"/>
  <c r="G144" i="1"/>
  <c r="G143" i="1"/>
  <c r="F142" i="1"/>
  <c r="E142" i="1"/>
  <c r="G142" i="1" s="1"/>
  <c r="G141" i="1"/>
  <c r="G140" i="1"/>
  <c r="G139" i="1"/>
  <c r="G138" i="1"/>
  <c r="F137" i="1"/>
  <c r="F136" i="1" s="1"/>
  <c r="E137" i="1"/>
  <c r="G137" i="1" s="1"/>
  <c r="G135" i="1"/>
  <c r="G134" i="1"/>
  <c r="G133" i="1"/>
  <c r="G132" i="1"/>
  <c r="G131" i="1"/>
  <c r="G130" i="1"/>
  <c r="F129" i="1"/>
  <c r="E129" i="1"/>
  <c r="G129" i="1" s="1"/>
  <c r="G128" i="1"/>
  <c r="G127" i="1"/>
  <c r="G126" i="1"/>
  <c r="G125" i="1"/>
  <c r="G124" i="1"/>
  <c r="F124" i="1"/>
  <c r="E124" i="1"/>
  <c r="G123" i="1"/>
  <c r="G122" i="1"/>
  <c r="G121" i="1"/>
  <c r="G120" i="1"/>
  <c r="G119" i="1"/>
  <c r="G118" i="1"/>
  <c r="F118" i="1"/>
  <c r="E118" i="1"/>
  <c r="E107" i="1" s="1"/>
  <c r="G117" i="1"/>
  <c r="G116" i="1"/>
  <c r="G115" i="1"/>
  <c r="G114" i="1"/>
  <c r="G113" i="1"/>
  <c r="G112" i="1"/>
  <c r="G111" i="1"/>
  <c r="G110" i="1"/>
  <c r="F109" i="1"/>
  <c r="G109" i="1" s="1"/>
  <c r="E109" i="1"/>
  <c r="G108" i="1"/>
  <c r="F107" i="1"/>
  <c r="G106" i="1"/>
  <c r="G105" i="1"/>
  <c r="G104" i="1"/>
  <c r="G103" i="1"/>
  <c r="G102" i="1"/>
  <c r="G101" i="1"/>
  <c r="G100" i="1"/>
  <c r="F99" i="1"/>
  <c r="E99" i="1"/>
  <c r="G99" i="1" s="1"/>
  <c r="G98" i="1"/>
  <c r="G97" i="1"/>
  <c r="G96" i="1"/>
  <c r="G95" i="1"/>
  <c r="G94" i="1"/>
  <c r="F94" i="1"/>
  <c r="E94" i="1"/>
  <c r="G93" i="1"/>
  <c r="G92" i="1"/>
  <c r="G91" i="1"/>
  <c r="F90" i="1"/>
  <c r="E90" i="1"/>
  <c r="G90" i="1" s="1"/>
  <c r="G89" i="1"/>
  <c r="G88" i="1"/>
  <c r="F87" i="1"/>
  <c r="G87" i="1" s="1"/>
  <c r="E87" i="1"/>
  <c r="G86" i="1"/>
  <c r="G85" i="1"/>
  <c r="G84" i="1"/>
  <c r="F84" i="1"/>
  <c r="E84" i="1"/>
  <c r="G83" i="1"/>
  <c r="G82" i="1"/>
  <c r="F81" i="1"/>
  <c r="E81" i="1"/>
  <c r="G79" i="1"/>
  <c r="G78" i="1"/>
  <c r="G77" i="1"/>
  <c r="G76" i="1"/>
  <c r="G75" i="1"/>
  <c r="G74" i="1"/>
  <c r="F74" i="1"/>
  <c r="E74" i="1"/>
  <c r="G73" i="1"/>
  <c r="G72" i="1"/>
  <c r="G71" i="1"/>
  <c r="F70" i="1"/>
  <c r="F69" i="1" s="1"/>
  <c r="E70" i="1"/>
  <c r="G68" i="1"/>
  <c r="G67" i="1"/>
  <c r="G66" i="1"/>
  <c r="F65" i="1"/>
  <c r="G65" i="1" s="1"/>
  <c r="E65" i="1"/>
  <c r="G64" i="1"/>
  <c r="G63" i="1"/>
  <c r="G62" i="1"/>
  <c r="G61" i="1"/>
  <c r="G60" i="1"/>
  <c r="F59" i="1"/>
  <c r="G59" i="1" s="1"/>
  <c r="E59" i="1"/>
  <c r="G58" i="1"/>
  <c r="G57" i="1"/>
  <c r="G56" i="1"/>
  <c r="G55" i="1"/>
  <c r="F54" i="1"/>
  <c r="E54" i="1"/>
  <c r="G52" i="1"/>
  <c r="G51" i="1"/>
  <c r="G50" i="1"/>
  <c r="G49" i="1"/>
  <c r="G48" i="1"/>
  <c r="G47" i="1"/>
  <c r="G46" i="1"/>
  <c r="G45" i="1"/>
  <c r="G44" i="1"/>
  <c r="F44" i="1"/>
  <c r="E44" i="1"/>
  <c r="G43" i="1"/>
  <c r="G42" i="1"/>
  <c r="G41" i="1"/>
  <c r="G40" i="1"/>
  <c r="G39" i="1"/>
  <c r="G38" i="1"/>
  <c r="G37" i="1"/>
  <c r="G36" i="1"/>
  <c r="G35" i="1"/>
  <c r="G34" i="1"/>
  <c r="G33" i="1"/>
  <c r="F32" i="1"/>
  <c r="E32" i="1"/>
  <c r="G32" i="1" s="1"/>
  <c r="G31" i="1"/>
  <c r="G30" i="1"/>
  <c r="G29" i="1"/>
  <c r="G28" i="1"/>
  <c r="F28" i="1"/>
  <c r="E28" i="1"/>
  <c r="G27" i="1"/>
  <c r="G26" i="1"/>
  <c r="F25" i="1"/>
  <c r="E25" i="1"/>
  <c r="G25" i="1" s="1"/>
  <c r="G24" i="1"/>
  <c r="G23" i="1"/>
  <c r="G22" i="1"/>
  <c r="G21" i="1"/>
  <c r="G20" i="1"/>
  <c r="G19" i="1"/>
  <c r="F18" i="1"/>
  <c r="E18" i="1"/>
  <c r="G18" i="1" s="1"/>
  <c r="G17" i="1"/>
  <c r="G16" i="1"/>
  <c r="G15" i="1"/>
  <c r="G14" i="1"/>
  <c r="G13" i="1"/>
  <c r="G12" i="1"/>
  <c r="F11" i="1"/>
  <c r="G11" i="1" s="1"/>
  <c r="E11" i="1"/>
  <c r="G10" i="1"/>
  <c r="G9" i="1"/>
  <c r="G8" i="1"/>
  <c r="F7" i="1"/>
  <c r="F6" i="1" s="1"/>
  <c r="E7" i="1"/>
  <c r="E69" i="1" l="1"/>
  <c r="G69" i="1" s="1"/>
  <c r="G70" i="1"/>
  <c r="G107" i="1"/>
  <c r="E6" i="1"/>
  <c r="F53" i="1"/>
  <c r="F185" i="1" s="1"/>
  <c r="F280" i="1" s="1"/>
  <c r="F308" i="1" s="1"/>
  <c r="F349" i="1" s="1"/>
  <c r="F351" i="1" s="1"/>
  <c r="F364" i="1" s="1"/>
  <c r="F80" i="1"/>
  <c r="G186" i="1"/>
  <c r="F348" i="1"/>
  <c r="E185" i="2"/>
  <c r="G118" i="2"/>
  <c r="F107" i="2"/>
  <c r="F306" i="2"/>
  <c r="G306" i="2" s="1"/>
  <c r="G302" i="2"/>
  <c r="E347" i="2"/>
  <c r="G347" i="2" s="1"/>
  <c r="G294" i="1"/>
  <c r="E307" i="1"/>
  <c r="G307" i="1" s="1"/>
  <c r="F177" i="1"/>
  <c r="G177" i="1" s="1"/>
  <c r="G347" i="1"/>
  <c r="G59" i="2"/>
  <c r="E53" i="2"/>
  <c r="G53" i="2" s="1"/>
  <c r="G136" i="2"/>
  <c r="E173" i="2"/>
  <c r="G173" i="2" s="1"/>
  <c r="E279" i="2"/>
  <c r="G279" i="2" s="1"/>
  <c r="F328" i="2"/>
  <c r="F348" i="2" s="1"/>
  <c r="G312" i="2"/>
  <c r="G309" i="3"/>
  <c r="F328" i="3"/>
  <c r="G70" i="4"/>
  <c r="F69" i="4"/>
  <c r="E148" i="1"/>
  <c r="G148" i="1" s="1"/>
  <c r="F169" i="1"/>
  <c r="G169" i="1" s="1"/>
  <c r="G54" i="1"/>
  <c r="E53" i="1"/>
  <c r="G53" i="1" s="1"/>
  <c r="E80" i="1"/>
  <c r="G80" i="1" s="1"/>
  <c r="G266" i="1"/>
  <c r="E265" i="1"/>
  <c r="G265" i="1" s="1"/>
  <c r="E328" i="1"/>
  <c r="F6" i="2"/>
  <c r="F185" i="2" s="1"/>
  <c r="F280" i="2" s="1"/>
  <c r="E107" i="2"/>
  <c r="G107" i="2" s="1"/>
  <c r="E348" i="2"/>
  <c r="G348" i="2" s="1"/>
  <c r="G328" i="2"/>
  <c r="E306" i="3"/>
  <c r="G306" i="3" s="1"/>
  <c r="G302" i="3"/>
  <c r="G265" i="4"/>
  <c r="F53" i="5"/>
  <c r="G59" i="5"/>
  <c r="E136" i="1"/>
  <c r="G136" i="1" s="1"/>
  <c r="G7" i="1"/>
  <c r="G81" i="1"/>
  <c r="G331" i="1"/>
  <c r="E6" i="3"/>
  <c r="G25" i="3"/>
  <c r="G81" i="3"/>
  <c r="G99" i="3"/>
  <c r="G118" i="3"/>
  <c r="E107" i="3"/>
  <c r="G107" i="3" s="1"/>
  <c r="G161" i="3"/>
  <c r="E307" i="3"/>
  <c r="E328" i="3"/>
  <c r="G312" i="3"/>
  <c r="G7" i="4"/>
  <c r="E6" i="4"/>
  <c r="G54" i="4"/>
  <c r="F53" i="4"/>
  <c r="G53" i="4" s="1"/>
  <c r="G81" i="4"/>
  <c r="E80" i="4"/>
  <c r="F148" i="4"/>
  <c r="F6" i="5"/>
  <c r="F185" i="5" s="1"/>
  <c r="F280" i="5" s="1"/>
  <c r="F308" i="5" s="1"/>
  <c r="G18" i="5"/>
  <c r="E6" i="5"/>
  <c r="F80" i="5"/>
  <c r="G90" i="5"/>
  <c r="E80" i="5"/>
  <c r="G266" i="5"/>
  <c r="E265" i="5"/>
  <c r="G265" i="5" s="1"/>
  <c r="E328" i="5"/>
  <c r="G70" i="5"/>
  <c r="E69" i="5"/>
  <c r="G69" i="5" s="1"/>
  <c r="G186" i="5"/>
  <c r="E279" i="5"/>
  <c r="G279" i="5" s="1"/>
  <c r="G7" i="3"/>
  <c r="G53" i="3"/>
  <c r="G69" i="3"/>
  <c r="G137" i="3"/>
  <c r="F279" i="3"/>
  <c r="G279" i="3" s="1"/>
  <c r="G265" i="3"/>
  <c r="F347" i="3"/>
  <c r="G347" i="3" s="1"/>
  <c r="G331" i="3"/>
  <c r="F80" i="4"/>
  <c r="G90" i="4"/>
  <c r="F136" i="4"/>
  <c r="G142" i="4"/>
  <c r="G161" i="4"/>
  <c r="E148" i="4"/>
  <c r="G148" i="4" s="1"/>
  <c r="E279" i="4"/>
  <c r="G309" i="4"/>
  <c r="E328" i="4"/>
  <c r="E347" i="4"/>
  <c r="G347" i="4" s="1"/>
  <c r="G331" i="4"/>
  <c r="G54" i="5"/>
  <c r="E53" i="5"/>
  <c r="G53" i="5" s="1"/>
  <c r="E148" i="5"/>
  <c r="G148" i="5" s="1"/>
  <c r="F279" i="5"/>
  <c r="G294" i="5"/>
  <c r="E307" i="5"/>
  <c r="G307" i="5" s="1"/>
  <c r="F347" i="5"/>
  <c r="G347" i="5" s="1"/>
  <c r="G289" i="4"/>
  <c r="E294" i="4"/>
  <c r="G107" i="5"/>
  <c r="F6" i="3"/>
  <c r="F185" i="3" s="1"/>
  <c r="F280" i="3" s="1"/>
  <c r="G80" i="3"/>
  <c r="G289" i="3"/>
  <c r="F294" i="3"/>
  <c r="F6" i="4"/>
  <c r="G18" i="4"/>
  <c r="G69" i="4"/>
  <c r="G129" i="4"/>
  <c r="E107" i="4"/>
  <c r="G107" i="4" s="1"/>
  <c r="G137" i="4"/>
  <c r="E136" i="4"/>
  <c r="G136" i="4" s="1"/>
  <c r="G186" i="4"/>
  <c r="G266" i="4"/>
  <c r="F265" i="4"/>
  <c r="F279" i="4" s="1"/>
  <c r="F328" i="4"/>
  <c r="F348" i="4" s="1"/>
  <c r="G339" i="3"/>
  <c r="G302" i="4"/>
  <c r="G137" i="5"/>
  <c r="G331" i="5"/>
  <c r="F307" i="3" l="1"/>
  <c r="G294" i="3"/>
  <c r="F348" i="5"/>
  <c r="F349" i="5" s="1"/>
  <c r="F351" i="5" s="1"/>
  <c r="F364" i="5" s="1"/>
  <c r="E348" i="5"/>
  <c r="G328" i="5"/>
  <c r="F185" i="4"/>
  <c r="F280" i="4" s="1"/>
  <c r="F308" i="4" s="1"/>
  <c r="F349" i="4" s="1"/>
  <c r="F351" i="4" s="1"/>
  <c r="F364" i="4" s="1"/>
  <c r="F308" i="3"/>
  <c r="G279" i="4"/>
  <c r="G80" i="5"/>
  <c r="F348" i="3"/>
  <c r="G6" i="2"/>
  <c r="E279" i="1"/>
  <c r="G279" i="1" s="1"/>
  <c r="E348" i="4"/>
  <c r="G348" i="4" s="1"/>
  <c r="G328" i="4"/>
  <c r="G328" i="3"/>
  <c r="E348" i="3"/>
  <c r="E185" i="3"/>
  <c r="G6" i="3"/>
  <c r="E348" i="1"/>
  <c r="G348" i="1" s="1"/>
  <c r="G328" i="1"/>
  <c r="E280" i="2"/>
  <c r="G185" i="2"/>
  <c r="E307" i="4"/>
  <c r="G307" i="4" s="1"/>
  <c r="G294" i="4"/>
  <c r="E185" i="5"/>
  <c r="G6" i="5"/>
  <c r="G80" i="4"/>
  <c r="G6" i="4"/>
  <c r="E185" i="4"/>
  <c r="G307" i="3"/>
  <c r="F307" i="2"/>
  <c r="G307" i="2" s="1"/>
  <c r="E185" i="1"/>
  <c r="G6" i="1"/>
  <c r="F349" i="3" l="1"/>
  <c r="F351" i="3" s="1"/>
  <c r="F364" i="3" s="1"/>
  <c r="G348" i="5"/>
  <c r="G185" i="4"/>
  <c r="E280" i="4"/>
  <c r="E280" i="5"/>
  <c r="G185" i="5"/>
  <c r="G280" i="2"/>
  <c r="E308" i="2"/>
  <c r="E280" i="1"/>
  <c r="G185" i="1"/>
  <c r="G185" i="3"/>
  <c r="E280" i="3"/>
  <c r="F308" i="2"/>
  <c r="F349" i="2" s="1"/>
  <c r="F351" i="2" s="1"/>
  <c r="F364" i="2" s="1"/>
  <c r="G348" i="3"/>
  <c r="G280" i="3" l="1"/>
  <c r="E308" i="3"/>
  <c r="E349" i="2"/>
  <c r="G308" i="2"/>
  <c r="E308" i="4"/>
  <c r="G280" i="4"/>
  <c r="E308" i="1"/>
  <c r="G280" i="1"/>
  <c r="E308" i="5"/>
  <c r="G280" i="5"/>
  <c r="E351" i="2" l="1"/>
  <c r="G349" i="2"/>
  <c r="G308" i="3"/>
  <c r="E349" i="3"/>
  <c r="E349" i="5"/>
  <c r="G308" i="5"/>
  <c r="G308" i="4"/>
  <c r="E349" i="4"/>
  <c r="E349" i="1"/>
  <c r="G308" i="1"/>
  <c r="G349" i="4" l="1"/>
  <c r="E351" i="4"/>
  <c r="G349" i="3"/>
  <c r="E351" i="3"/>
  <c r="E351" i="1"/>
  <c r="G349" i="1"/>
  <c r="E351" i="5"/>
  <c r="G349" i="5"/>
  <c r="E364" i="2"/>
  <c r="G364" i="2" s="1"/>
  <c r="G351" i="2"/>
  <c r="G351" i="5" l="1"/>
  <c r="E364" i="5"/>
  <c r="G364" i="5" s="1"/>
  <c r="E364" i="3"/>
  <c r="G364" i="3" s="1"/>
  <c r="G351" i="3"/>
  <c r="G351" i="4"/>
  <c r="E364" i="4"/>
  <c r="G364" i="4" s="1"/>
  <c r="G351" i="1"/>
  <c r="E364" i="1"/>
  <c r="G364" i="1" s="1"/>
</calcChain>
</file>

<file path=xl/sharedStrings.xml><?xml version="1.0" encoding="utf-8"?>
<sst xmlns="http://schemas.openxmlformats.org/spreadsheetml/2006/main" count="1885" uniqueCount="308">
  <si>
    <t>第二号第四様式（第二十三条第四項関係）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ヨン</t>
    </rPh>
    <rPh sb="5" eb="7">
      <t>ヨウシキ</t>
    </rPh>
    <phoneticPr fontId="4"/>
  </si>
  <si>
    <t>本部  事業活動計算書</t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</si>
  <si>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</si>
  <si>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</si>
  <si>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</si>
  <si>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</si>
  <si>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</si>
  <si>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</si>
  <si>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</si>
  <si>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</si>
  <si>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</si>
  <si>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</si>
  <si>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</si>
  <si>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</si>
  <si>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</si>
  <si>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</si>
  <si>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</si>
  <si>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</si>
  <si>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</si>
  <si>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</si>
  <si>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</si>
  <si>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</si>
  <si>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</si>
  <si>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</si>
  <si>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</si>
  <si>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</si>
  <si>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</si>
  <si>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</si>
  <si>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</si>
  <si>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</si>
  <si>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</si>
  <si>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</si>
  <si>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</si>
  <si>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</si>
  <si>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</si>
  <si>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</si>
  <si>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</si>
  <si>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</si>
  <si>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</si>
  <si>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</si>
  <si>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</si>
  <si>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</si>
  <si>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</si>
  <si>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</si>
  <si>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</si>
  <si>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</si>
  <si>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受託事業収益（公費）</t>
  </si>
  <si>
    <t>　　受託事業収益（一般）</t>
  </si>
  <si>
    <t>　　その他の事業収益</t>
  </si>
  <si>
    <t>　（保険等査定減）</t>
  </si>
  <si>
    <t>老人福祉事業収益</t>
  </si>
  <si>
    <t>　措置事業収益</t>
  </si>
  <si>
    <t>　　事務費収益</t>
  </si>
  <si>
    <t>　運営事業収益</t>
  </si>
  <si>
    <t>　　管理費収益</t>
  </si>
  <si>
    <t>児童福祉事業収益</t>
  </si>
  <si>
    <t>　措置費収益</t>
  </si>
  <si>
    <t>　私的契約利用料収益</t>
  </si>
  <si>
    <t>保育事業収益</t>
  </si>
  <si>
    <t>　施設型給付費収益</t>
  </si>
  <si>
    <t>　　施設型給付費収益</t>
  </si>
  <si>
    <t>　　利用者負担金収益</t>
  </si>
  <si>
    <t>　特例施設型給付費収益</t>
  </si>
  <si>
    <t>　　特例施設型給付費収益</t>
  </si>
  <si>
    <t>　地域型保育給付費収益</t>
  </si>
  <si>
    <t>　　地域型保育給付費収益</t>
  </si>
  <si>
    <t>　特例地域型保育給付費収益</t>
  </si>
  <si>
    <t>　　特例地域型保育給付費収益</t>
  </si>
  <si>
    <t>　委託費収益</t>
  </si>
  <si>
    <t>　　利用者等利用料収益（公費）</t>
  </si>
  <si>
    <t>　　利用者等利用料収益（一般）</t>
  </si>
  <si>
    <t>就労支援事業収益</t>
  </si>
  <si>
    <t>指定管理者収益</t>
  </si>
  <si>
    <t>障害福祉サービス等事業収益</t>
  </si>
  <si>
    <t>　同行援護給付金収益</t>
  </si>
  <si>
    <t>　自立支援給付費収益</t>
  </si>
  <si>
    <t>　　介護給付費収益</t>
  </si>
  <si>
    <t>　　特例介護給付費収益</t>
  </si>
  <si>
    <t>　　訓練等給付費収益</t>
  </si>
  <si>
    <t>　　特例訓練等給付費収益</t>
  </si>
  <si>
    <t>　　地域相談支援給付費収益</t>
  </si>
  <si>
    <t>　　特例地域相談支援給付費収益</t>
  </si>
  <si>
    <t>　　計画相談支援給付費収益</t>
  </si>
  <si>
    <t>　　特例計画相談支援給付費収益</t>
  </si>
  <si>
    <t>　障害児施設給付費収益</t>
  </si>
  <si>
    <t>　　障害児通所給付費収益</t>
  </si>
  <si>
    <t>　　障害児入所給付費収益</t>
  </si>
  <si>
    <t>　　障害児相談支援給付費収益</t>
  </si>
  <si>
    <t>　　特例障害児相談支援給付費収益</t>
  </si>
  <si>
    <t>　利用者負担金収益</t>
  </si>
  <si>
    <t>　補足給付費収益</t>
  </si>
  <si>
    <t>　　特定障害者特別給付費収益</t>
  </si>
  <si>
    <t>　　特例特定障害者特別給付費収益</t>
  </si>
  <si>
    <t>　　特定入所障害児食費等給付費収益</t>
  </si>
  <si>
    <t>　特定費用収益</t>
  </si>
  <si>
    <t>生活保護事業収益</t>
  </si>
  <si>
    <t>　授産事業収益</t>
  </si>
  <si>
    <t>医療事業収益</t>
  </si>
  <si>
    <t>　入院診療収益（公費）</t>
  </si>
  <si>
    <t>　入院診療収益（一般）</t>
  </si>
  <si>
    <t>　室料差額収益</t>
  </si>
  <si>
    <t>　外来診療収益（公費）</t>
  </si>
  <si>
    <t>　外来診療収益（一般）</t>
  </si>
  <si>
    <t>　保健予防活動収益</t>
  </si>
  <si>
    <t>　受託検査・施設利用収益</t>
  </si>
  <si>
    <t>　訪問看護療養費収益（公費）</t>
  </si>
  <si>
    <t>　訪問看護療養費収益（一般）</t>
  </si>
  <si>
    <t>　訪問看護利用料収益</t>
  </si>
  <si>
    <t>　　訪問看護基本利用料収益</t>
  </si>
  <si>
    <t>　　訪問看護その他の利用料収益</t>
  </si>
  <si>
    <t>　その他の医療事業収益</t>
  </si>
  <si>
    <t>　　その他の医業収益</t>
  </si>
  <si>
    <t>会費収益</t>
  </si>
  <si>
    <t>愛盲シール事業収益</t>
  </si>
  <si>
    <t>　愛盲シール収益</t>
  </si>
  <si>
    <t>盲人ホーム事業収益</t>
  </si>
  <si>
    <t>検定試験事業収益</t>
  </si>
  <si>
    <t>　受験料収益</t>
  </si>
  <si>
    <t>経常経費寄附金収益</t>
  </si>
  <si>
    <t>　生協事業寄附金収益</t>
  </si>
  <si>
    <t>　寄付金収益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</si>
  <si>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</si>
  <si>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</si>
  <si>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</si>
  <si>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</si>
  <si>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</si>
  <si>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</si>
  <si>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</si>
  <si>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職員諸手当</t>
  </si>
  <si>
    <t>　賞与引当金繰入</t>
  </si>
  <si>
    <t>　役員退職慰労引当金繰入</t>
  </si>
  <si>
    <t>　非常勤職員給与</t>
  </si>
  <si>
    <t>　非常勤職員賞与</t>
  </si>
  <si>
    <t>　非常勤ガイドヘルパー交通費</t>
  </si>
  <si>
    <t>　派遣職員費</t>
  </si>
  <si>
    <t>　退職給付費用</t>
  </si>
  <si>
    <t>　役員退職慰労金</t>
  </si>
  <si>
    <t>　法定福利費</t>
  </si>
  <si>
    <t>事業費</t>
  </si>
  <si>
    <t>　研修会費</t>
  </si>
  <si>
    <t>　図書発行費</t>
  </si>
  <si>
    <t>　調査研究費</t>
  </si>
  <si>
    <t>　全国大会費</t>
  </si>
  <si>
    <t>　広報活動費</t>
  </si>
  <si>
    <t>　分担金</t>
  </si>
  <si>
    <t>　謝金</t>
  </si>
  <si>
    <t>　試験問題費</t>
  </si>
  <si>
    <t>　会場借上費</t>
  </si>
  <si>
    <t>　印刷製本費</t>
  </si>
  <si>
    <t>　墨字点訳料</t>
  </si>
  <si>
    <t>　旅費交通費</t>
  </si>
  <si>
    <t>　臨時傭役費</t>
  </si>
  <si>
    <t>　器具什器費</t>
  </si>
  <si>
    <t>　修繕費</t>
  </si>
  <si>
    <t>　研修研究費</t>
  </si>
  <si>
    <t>　音声版選挙公報費</t>
  </si>
  <si>
    <t>　給食費</t>
  </si>
  <si>
    <t>　介護用品費</t>
  </si>
  <si>
    <t>　医薬品費</t>
  </si>
  <si>
    <t>　診療・療養等材料費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</si>
  <si>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</si>
  <si>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</si>
  <si>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</si>
  <si>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</si>
  <si>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</si>
  <si>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</si>
  <si>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本人支給金</t>
  </si>
  <si>
    <t>　水道光熱費</t>
  </si>
  <si>
    <t>　燃料費</t>
  </si>
  <si>
    <t>　消耗器具備品費</t>
  </si>
  <si>
    <t>　保険料</t>
  </si>
  <si>
    <t>　賃借料</t>
  </si>
  <si>
    <t>　保守料</t>
  </si>
  <si>
    <t>　教育指導費</t>
  </si>
  <si>
    <t>　就職支度費</t>
  </si>
  <si>
    <t>　葬祭費</t>
  </si>
  <si>
    <t>　車輌費</t>
  </si>
  <si>
    <t>　棚卸資産評価損</t>
  </si>
  <si>
    <t>　雑費</t>
  </si>
  <si>
    <t>事務費</t>
  </si>
  <si>
    <t>　福利厚生費</t>
  </si>
  <si>
    <t>　職員被服費</t>
  </si>
  <si>
    <t>　事務消耗品費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</si>
  <si>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</si>
  <si>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</si>
  <si>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</si>
  <si>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</si>
  <si>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</si>
  <si>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</si>
  <si>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</si>
  <si>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渉外費</t>
  </si>
  <si>
    <t>　諸会費</t>
  </si>
  <si>
    <t>就労支援事業費用</t>
  </si>
  <si>
    <t>　就労支援事業販売原価</t>
  </si>
  <si>
    <t>　　期首製品（商品）棚卸高</t>
  </si>
  <si>
    <t>　　当期就労支援事業製造原価</t>
  </si>
  <si>
    <t>　　当期就労支援事業仕入高</t>
  </si>
  <si>
    <t>　　期末製品（商品）棚卸高</t>
  </si>
  <si>
    <t>　就労支援事業販管費</t>
  </si>
  <si>
    <t>授産事業費用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</si>
  <si>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</si>
  <si>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</si>
  <si>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</si>
  <si>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</si>
  <si>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</si>
  <si>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</si>
  <si>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</si>
  <si>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</si>
  <si>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</si>
  <si>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</si>
  <si>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</si>
  <si>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</si>
  <si>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</si>
  <si>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</si>
  <si>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</si>
  <si>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</si>
  <si>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</si>
  <si>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</si>
  <si>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</si>
  <si>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</si>
  <si>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</si>
  <si>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</si>
  <si>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</si>
  <si>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</si>
  <si>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</si>
  <si>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</si>
  <si>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</si>
  <si>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</si>
  <si>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</si>
  <si>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</si>
  <si>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</si>
  <si>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</si>
  <si>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</si>
  <si>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</si>
  <si>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</si>
  <si>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</si>
  <si>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</si>
  <si>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</si>
  <si>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</si>
  <si>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　施設整備等補助金収益</t>
  </si>
  <si>
    <t>　設備資金借入金元金償還補助金収益</t>
  </si>
  <si>
    <t>施設整備等寄附金収益</t>
  </si>
  <si>
    <t>　施設整備等寄附金収益</t>
  </si>
  <si>
    <t>　設備資金借入金元金償還寄附金収益</t>
  </si>
  <si>
    <t>長期運営資金借入金元金償還寄附金収益</t>
  </si>
  <si>
    <t>固定資産受贈額</t>
  </si>
  <si>
    <t>固定資産売却益</t>
  </si>
  <si>
    <t>　車輌運搬具売却益</t>
  </si>
  <si>
    <t>　器具及び備品売却益</t>
  </si>
  <si>
    <t>事業区分間繰入金収益</t>
  </si>
  <si>
    <t>　社会福祉事業区分繰入金収益</t>
  </si>
  <si>
    <t>拠点区分間繰入金収益</t>
  </si>
  <si>
    <t>　本部拠点区分間繰入金収益</t>
  </si>
  <si>
    <t>事業区分間固定資産移管収益</t>
  </si>
  <si>
    <t>拠点区分間固定資産移管収益</t>
  </si>
  <si>
    <t>その他の特別収益</t>
  </si>
  <si>
    <t>　徴収不能引当金戻入益</t>
  </si>
  <si>
    <t>特別収益計（８）</t>
  </si>
  <si>
    <t>基本金組入額</t>
  </si>
  <si>
    <t>資産評価損</t>
  </si>
  <si>
    <t>固定資産売却損・処分損</t>
  </si>
  <si>
    <t>　建物売却損・処分損</t>
  </si>
  <si>
    <t>　車輌運搬具売却損・処分損</t>
  </si>
  <si>
    <t>　器具及び備品売却損・処分損</t>
  </si>
  <si>
    <t>　その他の固定資産売却損・処分損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</si>
  <si>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</si>
  <si>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</si>
  <si>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</si>
  <si>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</si>
  <si>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　公益事業区分間繰入金費用</t>
  </si>
  <si>
    <t>拠点区分間繰入金費用</t>
  </si>
  <si>
    <t>　盲人ホーム杉光園拠点区分間繰入金費用</t>
  </si>
  <si>
    <t>　日盲社協ﾚｯﾂｺﾞｰ事業所拠点区分間繰入金費用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</si>
  <si>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</si>
  <si>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</si>
  <si>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</si>
  <si>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</si>
  <si>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</si>
  <si>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</si>
  <si>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</si>
  <si>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</si>
  <si>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</si>
  <si>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</si>
  <si>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</si>
  <si>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　修繕積立金取崩額</t>
  </si>
  <si>
    <t>　移譲時特別預託金取崩額</t>
  </si>
  <si>
    <t>　音声版選挙公報資材費等積立金取崩額</t>
  </si>
  <si>
    <t>　人件費積立金取崩額</t>
  </si>
  <si>
    <t>その他の積立金積立額（１６）</t>
  </si>
  <si>
    <t>　設備修繕費積立額</t>
  </si>
  <si>
    <t>　新規事業積立額</t>
  </si>
  <si>
    <t>　音声版選挙公報資材費等積立額</t>
  </si>
  <si>
    <t>　修繕積立金積立額</t>
  </si>
  <si>
    <t>　備品等購入積立金積立額</t>
  </si>
  <si>
    <t>次期繰越活動増減差額（１７）＝（１３）＋（１４）＋（１５）－（１６）</t>
  </si>
  <si>
    <t>杉光園  事業活動計算書</t>
    <phoneticPr fontId="4"/>
  </si>
  <si>
    <t>（自）平成29年4月1日  （至）平成30年3月31日</t>
    <phoneticPr fontId="4"/>
  </si>
  <si>
    <t>（単位：円）</t>
    <phoneticPr fontId="4"/>
  </si>
  <si>
    <t>増減(A)-(B)</t>
    <phoneticPr fontId="4"/>
  </si>
  <si>
    <t>レッツゴー  事業活動計算書</t>
    <phoneticPr fontId="4"/>
  </si>
  <si>
    <t>（自）平成29年4月1日  （至）平成30年3月31日</t>
    <phoneticPr fontId="4"/>
  </si>
  <si>
    <t>（単位：円）</t>
    <phoneticPr fontId="4"/>
  </si>
  <si>
    <t>増減(A)-(B)</t>
    <phoneticPr fontId="4"/>
  </si>
  <si>
    <t>センター  事業活動計算書</t>
    <phoneticPr fontId="4"/>
  </si>
  <si>
    <t>（自）平成29年4月1日  （至）平成30年3月31日</t>
    <phoneticPr fontId="4"/>
  </si>
  <si>
    <t>（単位：円）</t>
    <phoneticPr fontId="4"/>
  </si>
  <si>
    <t>増減(A)-(B)</t>
    <phoneticPr fontId="4"/>
  </si>
  <si>
    <t>点字検定試験  事業活動計算書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</si>
</sst>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horizontal="left" vertical="center" textRotation="255"/>
    </xf>
    <xf numFmtId="0" fontId="7" fillId="0" borderId="2" xfId="2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0" fontId="7" fillId="0" borderId="3" xfId="2" applyFont="1" applyFill="1" applyBorder="1" applyAlignment="1">
      <alignment horizontal="left" vertical="center" textRotation="255"/>
    </xf>
    <xf numFmtId="0" fontId="7" fillId="0" borderId="3" xfId="2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4" xfId="2" applyFont="1" applyFill="1" applyBorder="1" applyAlignment="1">
      <alignment horizontal="left" vertical="center" textRotation="255"/>
    </xf>
    <xf numFmtId="0" fontId="7" fillId="0" borderId="1" xfId="2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Font="1" applyFill="1" applyBorder="1">
      <alignment horizontal="left" vertical="top"/>
    </xf>
    <xf numFmtId="0" fontId="7" fillId="0" borderId="6" xfId="2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Font="1" applyFill="1" applyBorder="1" applyAlignment="1">
      <alignment vertical="center" textRotation="255" shrinkToFit="1"/>
    </xf>
    <xf numFmtId="0" fontId="7" fillId="0" borderId="3" xfId="2" applyFont="1" applyFill="1" applyBorder="1" applyAlignment="1">
      <alignment vertical="center" textRotation="255" shrinkToFit="1"/>
    </xf>
    <xf numFmtId="0" fontId="7" fillId="0" borderId="11" xfId="2" applyFont="1" applyFill="1" applyBorder="1">
      <alignment horizontal="left" vertical="top"/>
    </xf>
    <xf numFmtId="0" fontId="7" fillId="0" borderId="4" xfId="2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4"/>
  <sheetViews>
    <sheetView showGridLines="0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1</v>
      </c>
      <c r="C2" s="4"/>
      <c r="D2" s="4"/>
      <c r="E2" s="4"/>
      <c r="F2" s="4"/>
      <c r="G2" s="4"/>
    </row>
    <row r="3" spans="2:7" ht="21">
      <c r="B3" s="5" t="s">
        <v>2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3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</row>
    <row r="7" spans="2:7" ht="14.2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ht="14.2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ht="14.2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ht="14.2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ht="14.2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ht="14.2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ht="14.2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ht="14.2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ht="14.25">
      <c r="B32" s="12"/>
      <c r="C32" s="12"/>
      <c r="D32" s="13" t="s">
        <v>29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</row>
    <row r="33" spans="2:7" ht="14.2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ht="14.2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ht="14.2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ht="14.25">
      <c r="B44" s="12"/>
      <c r="C44" s="12"/>
      <c r="D44" s="13" t="s">
        <v>41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</row>
    <row r="45" spans="2:7" ht="14.25">
      <c r="B45" s="12"/>
      <c r="C45" s="12"/>
      <c r="D45" s="13" t="s">
        <v>42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ht="14.2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ht="14.2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ht="14.2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50</v>
      </c>
      <c r="E53" s="14">
        <f>+E54+E59+E65</f>
        <v>0</v>
      </c>
      <c r="F53" s="14">
        <f>+F54+F59+F65</f>
        <v>0</v>
      </c>
      <c r="G53" s="14">
        <f t="shared" si="0"/>
        <v>0</v>
      </c>
    </row>
    <row r="54" spans="2:7" ht="14.25">
      <c r="B54" s="12"/>
      <c r="C54" s="12"/>
      <c r="D54" s="13" t="s">
        <v>51</v>
      </c>
      <c r="E54" s="14">
        <f>+E55+E56+E57+E58</f>
        <v>0</v>
      </c>
      <c r="F54" s="14">
        <f>+F55+F56+F57+F58</f>
        <v>0</v>
      </c>
      <c r="G54" s="14">
        <f t="shared" si="0"/>
        <v>0</v>
      </c>
    </row>
    <row r="55" spans="2:7" ht="14.25">
      <c r="B55" s="12"/>
      <c r="C55" s="12"/>
      <c r="D55" s="13" t="s">
        <v>52</v>
      </c>
      <c r="E55" s="14"/>
      <c r="F55" s="14"/>
      <c r="G55" s="14">
        <f t="shared" si="0"/>
        <v>0</v>
      </c>
    </row>
    <row r="56" spans="2:7" ht="14.25">
      <c r="B56" s="12"/>
      <c r="C56" s="12"/>
      <c r="D56" s="13" t="s">
        <v>26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40</v>
      </c>
      <c r="E57" s="14"/>
      <c r="F57" s="14"/>
      <c r="G57" s="14">
        <f t="shared" si="0"/>
        <v>0</v>
      </c>
    </row>
    <row r="58" spans="2:7" ht="14.25">
      <c r="B58" s="12"/>
      <c r="C58" s="12"/>
      <c r="D58" s="13" t="s">
        <v>48</v>
      </c>
      <c r="E58" s="14"/>
      <c r="F58" s="14"/>
      <c r="G58" s="14">
        <f t="shared" si="0"/>
        <v>0</v>
      </c>
    </row>
    <row r="59" spans="2:7" ht="14.25">
      <c r="B59" s="12"/>
      <c r="C59" s="12"/>
      <c r="D59" s="13" t="s">
        <v>53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</row>
    <row r="60" spans="2:7" ht="14.25">
      <c r="B60" s="12"/>
      <c r="C60" s="12"/>
      <c r="D60" s="13" t="s">
        <v>54</v>
      </c>
      <c r="E60" s="14"/>
      <c r="F60" s="14"/>
      <c r="G60" s="14">
        <f t="shared" si="0"/>
        <v>0</v>
      </c>
    </row>
    <row r="61" spans="2:7" ht="14.25">
      <c r="B61" s="12"/>
      <c r="C61" s="12"/>
      <c r="D61" s="13" t="s">
        <v>40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42</v>
      </c>
      <c r="E62" s="14"/>
      <c r="F62" s="14"/>
      <c r="G62" s="14">
        <f t="shared" si="0"/>
        <v>0</v>
      </c>
    </row>
    <row r="63" spans="2:7" ht="14.25">
      <c r="B63" s="12"/>
      <c r="C63" s="12"/>
      <c r="D63" s="13" t="s">
        <v>43</v>
      </c>
      <c r="E63" s="14"/>
      <c r="F63" s="14"/>
      <c r="G63" s="14">
        <f t="shared" si="0"/>
        <v>0</v>
      </c>
    </row>
    <row r="64" spans="2:7" ht="14.25">
      <c r="B64" s="12"/>
      <c r="C64" s="12"/>
      <c r="D64" s="13" t="s">
        <v>48</v>
      </c>
      <c r="E64" s="14"/>
      <c r="F64" s="14"/>
      <c r="G64" s="14">
        <f t="shared" si="0"/>
        <v>0</v>
      </c>
    </row>
    <row r="65" spans="2:7" ht="14.25">
      <c r="B65" s="12"/>
      <c r="C65" s="12"/>
      <c r="D65" s="13" t="s">
        <v>41</v>
      </c>
      <c r="E65" s="14">
        <f>+E66+E67+E68</f>
        <v>0</v>
      </c>
      <c r="F65" s="14">
        <f>+F66+F67+F68</f>
        <v>0</v>
      </c>
      <c r="G65" s="14">
        <f t="shared" si="0"/>
        <v>0</v>
      </c>
    </row>
    <row r="66" spans="2:7" ht="14.25">
      <c r="B66" s="12"/>
      <c r="C66" s="12"/>
      <c r="D66" s="13" t="s">
        <v>54</v>
      </c>
      <c r="E66" s="14"/>
      <c r="F66" s="14"/>
      <c r="G66" s="14">
        <f t="shared" si="0"/>
        <v>0</v>
      </c>
    </row>
    <row r="67" spans="2:7" ht="14.25">
      <c r="B67" s="12"/>
      <c r="C67" s="12"/>
      <c r="D67" s="13" t="s">
        <v>40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48</v>
      </c>
      <c r="E68" s="14"/>
      <c r="F68" s="14"/>
      <c r="G68" s="14">
        <f t="shared" si="0"/>
        <v>0</v>
      </c>
    </row>
    <row r="69" spans="2:7" ht="14.25">
      <c r="B69" s="12"/>
      <c r="C69" s="12"/>
      <c r="D69" s="13" t="s">
        <v>55</v>
      </c>
      <c r="E69" s="14">
        <f>+E70+E73+E74</f>
        <v>0</v>
      </c>
      <c r="F69" s="14">
        <f>+F70+F73+F74</f>
        <v>0</v>
      </c>
      <c r="G69" s="14">
        <f t="shared" si="0"/>
        <v>0</v>
      </c>
    </row>
    <row r="70" spans="2:7" ht="14.25">
      <c r="B70" s="12"/>
      <c r="C70" s="12"/>
      <c r="D70" s="13" t="s">
        <v>56</v>
      </c>
      <c r="E70" s="14">
        <f>+E71+E72</f>
        <v>0</v>
      </c>
      <c r="F70" s="14">
        <f>+F71+F72</f>
        <v>0</v>
      </c>
      <c r="G70" s="14">
        <f t="shared" si="0"/>
        <v>0</v>
      </c>
    </row>
    <row r="71" spans="2:7" ht="14.25">
      <c r="B71" s="12"/>
      <c r="C71" s="12"/>
      <c r="D71" s="13" t="s">
        <v>52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26</v>
      </c>
      <c r="E72" s="14"/>
      <c r="F72" s="14"/>
      <c r="G72" s="14">
        <f t="shared" si="1"/>
        <v>0</v>
      </c>
    </row>
    <row r="73" spans="2:7" ht="14.25">
      <c r="B73" s="12"/>
      <c r="C73" s="12"/>
      <c r="D73" s="13" t="s">
        <v>57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41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</row>
    <row r="75" spans="2:7" ht="14.25">
      <c r="B75" s="12"/>
      <c r="C75" s="12"/>
      <c r="D75" s="13" t="s">
        <v>42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43</v>
      </c>
      <c r="E76" s="14"/>
      <c r="F76" s="14"/>
      <c r="G76" s="14">
        <f t="shared" si="1"/>
        <v>0</v>
      </c>
    </row>
    <row r="77" spans="2:7" ht="14.25">
      <c r="B77" s="12"/>
      <c r="C77" s="12"/>
      <c r="D77" s="13" t="s">
        <v>46</v>
      </c>
      <c r="E77" s="14"/>
      <c r="F77" s="14"/>
      <c r="G77" s="14">
        <f t="shared" si="1"/>
        <v>0</v>
      </c>
    </row>
    <row r="78" spans="2:7" ht="14.25">
      <c r="B78" s="12"/>
      <c r="C78" s="12"/>
      <c r="D78" s="13" t="s">
        <v>47</v>
      </c>
      <c r="E78" s="14"/>
      <c r="F78" s="14"/>
      <c r="G78" s="14">
        <f t="shared" si="1"/>
        <v>0</v>
      </c>
    </row>
    <row r="79" spans="2:7" ht="14.25">
      <c r="B79" s="12"/>
      <c r="C79" s="12"/>
      <c r="D79" s="13" t="s">
        <v>48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58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</row>
    <row r="81" spans="2:7" ht="14.25">
      <c r="B81" s="12"/>
      <c r="C81" s="12"/>
      <c r="D81" s="13" t="s">
        <v>59</v>
      </c>
      <c r="E81" s="14">
        <f>+E82+E83</f>
        <v>0</v>
      </c>
      <c r="F81" s="14">
        <f>+F82+F83</f>
        <v>0</v>
      </c>
      <c r="G81" s="14">
        <f t="shared" si="1"/>
        <v>0</v>
      </c>
    </row>
    <row r="82" spans="2:7" ht="14.25">
      <c r="B82" s="12"/>
      <c r="C82" s="12"/>
      <c r="D82" s="13" t="s">
        <v>60</v>
      </c>
      <c r="E82" s="14"/>
      <c r="F82" s="14"/>
      <c r="G82" s="14">
        <f t="shared" si="1"/>
        <v>0</v>
      </c>
    </row>
    <row r="83" spans="2:7" ht="14.25">
      <c r="B83" s="12"/>
      <c r="C83" s="12"/>
      <c r="D83" s="13" t="s">
        <v>61</v>
      </c>
      <c r="E83" s="14"/>
      <c r="F83" s="14"/>
      <c r="G83" s="14">
        <f t="shared" si="1"/>
        <v>0</v>
      </c>
    </row>
    <row r="84" spans="2:7" ht="14.25">
      <c r="B84" s="12"/>
      <c r="C84" s="12"/>
      <c r="D84" s="13" t="s">
        <v>62</v>
      </c>
      <c r="E84" s="14">
        <f>+E85+E86</f>
        <v>0</v>
      </c>
      <c r="F84" s="14">
        <f>+F85+F86</f>
        <v>0</v>
      </c>
      <c r="G84" s="14">
        <f t="shared" si="1"/>
        <v>0</v>
      </c>
    </row>
    <row r="85" spans="2:7" ht="14.25">
      <c r="B85" s="12"/>
      <c r="C85" s="12"/>
      <c r="D85" s="13" t="s">
        <v>63</v>
      </c>
      <c r="E85" s="14"/>
      <c r="F85" s="14"/>
      <c r="G85" s="14">
        <f t="shared" si="1"/>
        <v>0</v>
      </c>
    </row>
    <row r="86" spans="2:7" ht="14.25">
      <c r="B86" s="12"/>
      <c r="C86" s="12"/>
      <c r="D86" s="13" t="s">
        <v>61</v>
      </c>
      <c r="E86" s="14"/>
      <c r="F86" s="14"/>
      <c r="G86" s="14">
        <f t="shared" si="1"/>
        <v>0</v>
      </c>
    </row>
    <row r="87" spans="2:7" ht="14.25">
      <c r="B87" s="12"/>
      <c r="C87" s="12"/>
      <c r="D87" s="13" t="s">
        <v>64</v>
      </c>
      <c r="E87" s="14">
        <f>+E88+E89</f>
        <v>0</v>
      </c>
      <c r="F87" s="14">
        <f>+F88+F89</f>
        <v>0</v>
      </c>
      <c r="G87" s="14">
        <f t="shared" si="1"/>
        <v>0</v>
      </c>
    </row>
    <row r="88" spans="2:7" ht="14.25">
      <c r="B88" s="12"/>
      <c r="C88" s="12"/>
      <c r="D88" s="13" t="s">
        <v>65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66</v>
      </c>
      <c r="E90" s="14">
        <f>+E91+E92</f>
        <v>0</v>
      </c>
      <c r="F90" s="14">
        <f>+F91+F92</f>
        <v>0</v>
      </c>
      <c r="G90" s="14">
        <f t="shared" si="1"/>
        <v>0</v>
      </c>
    </row>
    <row r="91" spans="2:7" ht="14.25">
      <c r="B91" s="12"/>
      <c r="C91" s="12"/>
      <c r="D91" s="13" t="s">
        <v>67</v>
      </c>
      <c r="E91" s="14"/>
      <c r="F91" s="14"/>
      <c r="G91" s="14">
        <f t="shared" si="1"/>
        <v>0</v>
      </c>
    </row>
    <row r="92" spans="2:7" ht="14.25">
      <c r="B92" s="12"/>
      <c r="C92" s="12"/>
      <c r="D92" s="13" t="s">
        <v>61</v>
      </c>
      <c r="E92" s="14"/>
      <c r="F92" s="14"/>
      <c r="G92" s="14">
        <f t="shared" si="1"/>
        <v>0</v>
      </c>
    </row>
    <row r="93" spans="2:7" ht="14.25">
      <c r="B93" s="12"/>
      <c r="C93" s="12"/>
      <c r="D93" s="13" t="s">
        <v>68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29</v>
      </c>
      <c r="E94" s="14">
        <f>+E95+E96+E97</f>
        <v>0</v>
      </c>
      <c r="F94" s="14">
        <f>+F95+F96+F97</f>
        <v>0</v>
      </c>
      <c r="G94" s="14">
        <f t="shared" si="1"/>
        <v>0</v>
      </c>
    </row>
    <row r="95" spans="2:7" ht="14.25">
      <c r="B95" s="12"/>
      <c r="C95" s="12"/>
      <c r="D95" s="13" t="s">
        <v>69</v>
      </c>
      <c r="E95" s="14"/>
      <c r="F95" s="14"/>
      <c r="G95" s="14">
        <f t="shared" si="1"/>
        <v>0</v>
      </c>
    </row>
    <row r="96" spans="2:7" ht="14.25">
      <c r="B96" s="12"/>
      <c r="C96" s="12"/>
      <c r="D96" s="13" t="s">
        <v>70</v>
      </c>
      <c r="E96" s="14"/>
      <c r="F96" s="14"/>
      <c r="G96" s="14">
        <f t="shared" si="1"/>
        <v>0</v>
      </c>
    </row>
    <row r="97" spans="2:7" ht="14.25">
      <c r="B97" s="12"/>
      <c r="C97" s="12"/>
      <c r="D97" s="13" t="s">
        <v>40</v>
      </c>
      <c r="E97" s="14"/>
      <c r="F97" s="14"/>
      <c r="G97" s="14">
        <f t="shared" si="1"/>
        <v>0</v>
      </c>
    </row>
    <row r="98" spans="2:7" ht="14.25">
      <c r="B98" s="12"/>
      <c r="C98" s="12"/>
      <c r="D98" s="13" t="s">
        <v>57</v>
      </c>
      <c r="E98" s="14"/>
      <c r="F98" s="14"/>
      <c r="G98" s="14">
        <f t="shared" si="1"/>
        <v>0</v>
      </c>
    </row>
    <row r="99" spans="2:7" ht="14.25">
      <c r="B99" s="12"/>
      <c r="C99" s="12"/>
      <c r="D99" s="13" t="s">
        <v>41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</row>
    <row r="100" spans="2:7" ht="14.25">
      <c r="B100" s="12"/>
      <c r="C100" s="12"/>
      <c r="D100" s="13" t="s">
        <v>42</v>
      </c>
      <c r="E100" s="14"/>
      <c r="F100" s="14"/>
      <c r="G100" s="14">
        <f t="shared" si="1"/>
        <v>0</v>
      </c>
    </row>
    <row r="101" spans="2:7" ht="14.25">
      <c r="B101" s="12"/>
      <c r="C101" s="12"/>
      <c r="D101" s="13" t="s">
        <v>43</v>
      </c>
      <c r="E101" s="14"/>
      <c r="F101" s="14"/>
      <c r="G101" s="14">
        <f t="shared" si="1"/>
        <v>0</v>
      </c>
    </row>
    <row r="102" spans="2:7" ht="14.25">
      <c r="B102" s="12"/>
      <c r="C102" s="12"/>
      <c r="D102" s="13" t="s">
        <v>46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47</v>
      </c>
      <c r="E103" s="14"/>
      <c r="F103" s="14"/>
      <c r="G103" s="14">
        <f t="shared" si="1"/>
        <v>0</v>
      </c>
    </row>
    <row r="104" spans="2:7" ht="14.25">
      <c r="B104" s="12"/>
      <c r="C104" s="12"/>
      <c r="D104" s="13" t="s">
        <v>48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71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72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73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</row>
    <row r="108" spans="2:7" ht="14.25">
      <c r="B108" s="12"/>
      <c r="C108" s="12"/>
      <c r="D108" s="13" t="s">
        <v>74</v>
      </c>
      <c r="E108" s="14"/>
      <c r="F108" s="14"/>
      <c r="G108" s="14">
        <f t="shared" si="1"/>
        <v>0</v>
      </c>
    </row>
    <row r="109" spans="2:7" ht="14.25">
      <c r="B109" s="12"/>
      <c r="C109" s="12"/>
      <c r="D109" s="13" t="s">
        <v>75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</row>
    <row r="110" spans="2:7" ht="14.25">
      <c r="B110" s="12"/>
      <c r="C110" s="12"/>
      <c r="D110" s="13" t="s">
        <v>76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77</v>
      </c>
      <c r="E111" s="14"/>
      <c r="F111" s="14"/>
      <c r="G111" s="14">
        <f t="shared" si="1"/>
        <v>0</v>
      </c>
    </row>
    <row r="112" spans="2:7" ht="14.25">
      <c r="B112" s="12"/>
      <c r="C112" s="12"/>
      <c r="D112" s="13" t="s">
        <v>78</v>
      </c>
      <c r="E112" s="14"/>
      <c r="F112" s="14"/>
      <c r="G112" s="14">
        <f t="shared" si="1"/>
        <v>0</v>
      </c>
    </row>
    <row r="113" spans="2:7" ht="14.25">
      <c r="B113" s="12"/>
      <c r="C113" s="12"/>
      <c r="D113" s="13" t="s">
        <v>79</v>
      </c>
      <c r="E113" s="14"/>
      <c r="F113" s="14"/>
      <c r="G113" s="14">
        <f t="shared" si="1"/>
        <v>0</v>
      </c>
    </row>
    <row r="114" spans="2:7" ht="14.25">
      <c r="B114" s="12"/>
      <c r="C114" s="12"/>
      <c r="D114" s="13" t="s">
        <v>80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81</v>
      </c>
      <c r="E115" s="14"/>
      <c r="F115" s="14"/>
      <c r="G115" s="14">
        <f t="shared" si="1"/>
        <v>0</v>
      </c>
    </row>
    <row r="116" spans="2:7" ht="14.25">
      <c r="B116" s="12"/>
      <c r="C116" s="12"/>
      <c r="D116" s="13" t="s">
        <v>82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83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84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</row>
    <row r="119" spans="2:7" ht="14.25">
      <c r="B119" s="12"/>
      <c r="C119" s="12"/>
      <c r="D119" s="13" t="s">
        <v>85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86</v>
      </c>
      <c r="E120" s="14"/>
      <c r="F120" s="14"/>
      <c r="G120" s="14">
        <f t="shared" si="1"/>
        <v>0</v>
      </c>
    </row>
    <row r="121" spans="2:7" ht="14.25">
      <c r="B121" s="12"/>
      <c r="C121" s="12"/>
      <c r="D121" s="13" t="s">
        <v>87</v>
      </c>
      <c r="E121" s="14"/>
      <c r="F121" s="14"/>
      <c r="G121" s="14">
        <f t="shared" si="1"/>
        <v>0</v>
      </c>
    </row>
    <row r="122" spans="2:7" ht="14.25">
      <c r="B122" s="12"/>
      <c r="C122" s="12"/>
      <c r="D122" s="13" t="s">
        <v>88</v>
      </c>
      <c r="E122" s="14"/>
      <c r="F122" s="14"/>
      <c r="G122" s="14">
        <f t="shared" si="1"/>
        <v>0</v>
      </c>
    </row>
    <row r="123" spans="2:7" ht="14.25">
      <c r="B123" s="12"/>
      <c r="C123" s="12"/>
      <c r="D123" s="13" t="s">
        <v>89</v>
      </c>
      <c r="E123" s="14"/>
      <c r="F123" s="14"/>
      <c r="G123" s="14">
        <f t="shared" si="1"/>
        <v>0</v>
      </c>
    </row>
    <row r="124" spans="2:7" ht="14.25">
      <c r="B124" s="12"/>
      <c r="C124" s="12"/>
      <c r="D124" s="13" t="s">
        <v>90</v>
      </c>
      <c r="E124" s="14">
        <f>+E125+E126+E127</f>
        <v>0</v>
      </c>
      <c r="F124" s="14">
        <f>+F125+F126+F127</f>
        <v>0</v>
      </c>
      <c r="G124" s="14">
        <f t="shared" si="1"/>
        <v>0</v>
      </c>
    </row>
    <row r="125" spans="2:7" ht="14.25">
      <c r="B125" s="12"/>
      <c r="C125" s="12"/>
      <c r="D125" s="13" t="s">
        <v>91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92</v>
      </c>
      <c r="E126" s="14"/>
      <c r="F126" s="14"/>
      <c r="G126" s="14">
        <f t="shared" si="1"/>
        <v>0</v>
      </c>
    </row>
    <row r="127" spans="2:7" ht="14.25">
      <c r="B127" s="12"/>
      <c r="C127" s="12"/>
      <c r="D127" s="13" t="s">
        <v>93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94</v>
      </c>
      <c r="E128" s="14"/>
      <c r="F128" s="14"/>
      <c r="G128" s="14">
        <f t="shared" si="1"/>
        <v>0</v>
      </c>
    </row>
    <row r="129" spans="2:7" ht="14.25">
      <c r="B129" s="12"/>
      <c r="C129" s="12"/>
      <c r="D129" s="13" t="s">
        <v>41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</row>
    <row r="130" spans="2:7" ht="14.25">
      <c r="B130" s="12"/>
      <c r="C130" s="12"/>
      <c r="D130" s="13" t="s">
        <v>42</v>
      </c>
      <c r="E130" s="14"/>
      <c r="F130" s="14"/>
      <c r="G130" s="14">
        <f t="shared" si="1"/>
        <v>0</v>
      </c>
    </row>
    <row r="131" spans="2:7" ht="14.25">
      <c r="B131" s="12"/>
      <c r="C131" s="12"/>
      <c r="D131" s="13" t="s">
        <v>43</v>
      </c>
      <c r="E131" s="14"/>
      <c r="F131" s="14"/>
      <c r="G131" s="14">
        <f t="shared" si="1"/>
        <v>0</v>
      </c>
    </row>
    <row r="132" spans="2:7" ht="14.25">
      <c r="B132" s="12"/>
      <c r="C132" s="12"/>
      <c r="D132" s="13" t="s">
        <v>46</v>
      </c>
      <c r="E132" s="14"/>
      <c r="F132" s="14"/>
      <c r="G132" s="14">
        <f t="shared" si="1"/>
        <v>0</v>
      </c>
    </row>
    <row r="133" spans="2:7" ht="14.25">
      <c r="B133" s="12"/>
      <c r="C133" s="12"/>
      <c r="D133" s="13" t="s">
        <v>47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48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49</v>
      </c>
      <c r="E135" s="14"/>
      <c r="F135" s="14"/>
      <c r="G135" s="14">
        <f t="shared" ref="G135:G198" si="2">E135-F135</f>
        <v>0</v>
      </c>
    </row>
    <row r="136" spans="2:7" ht="14.25">
      <c r="B136" s="12"/>
      <c r="C136" s="12"/>
      <c r="D136" s="13" t="s">
        <v>95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</row>
    <row r="137" spans="2:7" ht="14.25">
      <c r="B137" s="12"/>
      <c r="C137" s="12"/>
      <c r="D137" s="13" t="s">
        <v>56</v>
      </c>
      <c r="E137" s="14">
        <f>+E138+E139</f>
        <v>0</v>
      </c>
      <c r="F137" s="14">
        <f>+F138+F139</f>
        <v>0</v>
      </c>
      <c r="G137" s="14">
        <f t="shared" si="2"/>
        <v>0</v>
      </c>
    </row>
    <row r="138" spans="2:7" ht="14.25">
      <c r="B138" s="12"/>
      <c r="C138" s="12"/>
      <c r="D138" s="13" t="s">
        <v>52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26</v>
      </c>
      <c r="E139" s="14"/>
      <c r="F139" s="14"/>
      <c r="G139" s="14">
        <f t="shared" si="2"/>
        <v>0</v>
      </c>
    </row>
    <row r="140" spans="2:7" ht="14.25">
      <c r="B140" s="12"/>
      <c r="C140" s="12"/>
      <c r="D140" s="13" t="s">
        <v>96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89</v>
      </c>
      <c r="E141" s="14"/>
      <c r="F141" s="14"/>
      <c r="G141" s="14">
        <f t="shared" si="2"/>
        <v>0</v>
      </c>
    </row>
    <row r="142" spans="2:7" ht="14.25">
      <c r="B142" s="12"/>
      <c r="C142" s="12"/>
      <c r="D142" s="13" t="s">
        <v>41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</row>
    <row r="143" spans="2:7" ht="14.25">
      <c r="B143" s="12"/>
      <c r="C143" s="12"/>
      <c r="D143" s="13" t="s">
        <v>42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43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46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47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48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97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</row>
    <row r="149" spans="2:7" ht="14.25">
      <c r="B149" s="12"/>
      <c r="C149" s="12"/>
      <c r="D149" s="13" t="s">
        <v>98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99</v>
      </c>
      <c r="E150" s="14"/>
      <c r="F150" s="14"/>
      <c r="G150" s="14">
        <f t="shared" si="2"/>
        <v>0</v>
      </c>
    </row>
    <row r="151" spans="2:7" ht="14.25">
      <c r="B151" s="12"/>
      <c r="C151" s="12"/>
      <c r="D151" s="13" t="s">
        <v>100</v>
      </c>
      <c r="E151" s="14"/>
      <c r="F151" s="14"/>
      <c r="G151" s="14">
        <f t="shared" si="2"/>
        <v>0</v>
      </c>
    </row>
    <row r="152" spans="2:7" ht="14.25">
      <c r="B152" s="12"/>
      <c r="C152" s="12"/>
      <c r="D152" s="13" t="s">
        <v>101</v>
      </c>
      <c r="E152" s="14"/>
      <c r="F152" s="14"/>
      <c r="G152" s="14">
        <f t="shared" si="2"/>
        <v>0</v>
      </c>
    </row>
    <row r="153" spans="2:7" ht="14.25">
      <c r="B153" s="12"/>
      <c r="C153" s="12"/>
      <c r="D153" s="13" t="s">
        <v>102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103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104</v>
      </c>
      <c r="E155" s="14"/>
      <c r="F155" s="14"/>
      <c r="G155" s="14">
        <f t="shared" si="2"/>
        <v>0</v>
      </c>
    </row>
    <row r="156" spans="2:7" ht="14.25">
      <c r="B156" s="12"/>
      <c r="C156" s="12"/>
      <c r="D156" s="13" t="s">
        <v>105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106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107</v>
      </c>
      <c r="E158" s="14">
        <f>+E159+E160</f>
        <v>0</v>
      </c>
      <c r="F158" s="14">
        <f>+F159+F160</f>
        <v>0</v>
      </c>
      <c r="G158" s="14">
        <f t="shared" si="2"/>
        <v>0</v>
      </c>
    </row>
    <row r="159" spans="2:7" ht="14.25">
      <c r="B159" s="12"/>
      <c r="C159" s="12"/>
      <c r="D159" s="13" t="s">
        <v>108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109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110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</row>
    <row r="162" spans="2:7" ht="14.25">
      <c r="B162" s="12"/>
      <c r="C162" s="12"/>
      <c r="D162" s="13" t="s">
        <v>42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43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46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47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111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49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112</v>
      </c>
      <c r="E168" s="14">
        <v>11868000</v>
      </c>
      <c r="F168" s="14">
        <v>11868000</v>
      </c>
      <c r="G168" s="14">
        <f t="shared" si="2"/>
        <v>0</v>
      </c>
    </row>
    <row r="169" spans="2:7" ht="14.25">
      <c r="B169" s="12"/>
      <c r="C169" s="12"/>
      <c r="D169" s="13" t="s">
        <v>113</v>
      </c>
      <c r="E169" s="14">
        <f>+E170+E171</f>
        <v>1486800</v>
      </c>
      <c r="F169" s="14">
        <f>+F170+F171</f>
        <v>1604500</v>
      </c>
      <c r="G169" s="14">
        <f t="shared" si="2"/>
        <v>-117700</v>
      </c>
    </row>
    <row r="170" spans="2:7" ht="14.25">
      <c r="B170" s="12"/>
      <c r="C170" s="12"/>
      <c r="D170" s="13" t="s">
        <v>114</v>
      </c>
      <c r="E170" s="14">
        <v>316800</v>
      </c>
      <c r="F170" s="14">
        <v>344500</v>
      </c>
      <c r="G170" s="14">
        <f t="shared" si="2"/>
        <v>-27700</v>
      </c>
    </row>
    <row r="171" spans="2:7" ht="14.25">
      <c r="B171" s="12"/>
      <c r="C171" s="12"/>
      <c r="D171" s="13" t="s">
        <v>41</v>
      </c>
      <c r="E171" s="14">
        <f>+E172</f>
        <v>1170000</v>
      </c>
      <c r="F171" s="14">
        <f>+F172</f>
        <v>1260000</v>
      </c>
      <c r="G171" s="14">
        <f t="shared" si="2"/>
        <v>-90000</v>
      </c>
    </row>
    <row r="172" spans="2:7" ht="14.25">
      <c r="B172" s="12"/>
      <c r="C172" s="12"/>
      <c r="D172" s="13" t="s">
        <v>43</v>
      </c>
      <c r="E172" s="14">
        <v>1170000</v>
      </c>
      <c r="F172" s="14">
        <v>1260000</v>
      </c>
      <c r="G172" s="14">
        <f t="shared" si="2"/>
        <v>-90000</v>
      </c>
    </row>
    <row r="173" spans="2:7" ht="14.25">
      <c r="B173" s="12"/>
      <c r="C173" s="12"/>
      <c r="D173" s="13" t="s">
        <v>115</v>
      </c>
      <c r="E173" s="14">
        <f>+E174+E175</f>
        <v>0</v>
      </c>
      <c r="F173" s="14">
        <f>+F174+F175</f>
        <v>0</v>
      </c>
      <c r="G173" s="14">
        <f t="shared" si="2"/>
        <v>0</v>
      </c>
    </row>
    <row r="174" spans="2:7" ht="14.25">
      <c r="B174" s="12"/>
      <c r="C174" s="12"/>
      <c r="D174" s="13" t="s">
        <v>89</v>
      </c>
      <c r="E174" s="14"/>
      <c r="F174" s="14"/>
      <c r="G174" s="14">
        <f t="shared" si="2"/>
        <v>0</v>
      </c>
    </row>
    <row r="175" spans="2:7" ht="14.25">
      <c r="B175" s="12"/>
      <c r="C175" s="12"/>
      <c r="D175" s="13" t="s">
        <v>41</v>
      </c>
      <c r="E175" s="14">
        <f>+E176</f>
        <v>0</v>
      </c>
      <c r="F175" s="14">
        <f>+F176</f>
        <v>0</v>
      </c>
      <c r="G175" s="14">
        <f t="shared" si="2"/>
        <v>0</v>
      </c>
    </row>
    <row r="176" spans="2:7" ht="14.25">
      <c r="B176" s="12"/>
      <c r="C176" s="12"/>
      <c r="D176" s="13" t="s">
        <v>42</v>
      </c>
      <c r="E176" s="14"/>
      <c r="F176" s="14"/>
      <c r="G176" s="14">
        <f t="shared" si="2"/>
        <v>0</v>
      </c>
    </row>
    <row r="177" spans="2:7" ht="14.25">
      <c r="B177" s="12"/>
      <c r="C177" s="12"/>
      <c r="D177" s="13" t="s">
        <v>116</v>
      </c>
      <c r="E177" s="14">
        <f>+E178+E179</f>
        <v>0</v>
      </c>
      <c r="F177" s="14">
        <f>+F178+F179</f>
        <v>0</v>
      </c>
      <c r="G177" s="14">
        <f t="shared" si="2"/>
        <v>0</v>
      </c>
    </row>
    <row r="178" spans="2:7" ht="14.25">
      <c r="B178" s="12"/>
      <c r="C178" s="12"/>
      <c r="D178" s="13" t="s">
        <v>117</v>
      </c>
      <c r="E178" s="14"/>
      <c r="F178" s="14"/>
      <c r="G178" s="14">
        <f t="shared" si="2"/>
        <v>0</v>
      </c>
    </row>
    <row r="179" spans="2:7" ht="14.25">
      <c r="B179" s="12"/>
      <c r="C179" s="12"/>
      <c r="D179" s="13" t="s">
        <v>41</v>
      </c>
      <c r="E179" s="14">
        <f>+E180</f>
        <v>0</v>
      </c>
      <c r="F179" s="14">
        <f>+F180</f>
        <v>0</v>
      </c>
      <c r="G179" s="14">
        <f t="shared" si="2"/>
        <v>0</v>
      </c>
    </row>
    <row r="180" spans="2:7" ht="14.25">
      <c r="B180" s="12"/>
      <c r="C180" s="12"/>
      <c r="D180" s="13" t="s">
        <v>43</v>
      </c>
      <c r="E180" s="14"/>
      <c r="F180" s="14"/>
      <c r="G180" s="14">
        <f t="shared" si="2"/>
        <v>0</v>
      </c>
    </row>
    <row r="181" spans="2:7" ht="14.25">
      <c r="B181" s="12"/>
      <c r="C181" s="12"/>
      <c r="D181" s="13" t="s">
        <v>118</v>
      </c>
      <c r="E181" s="14">
        <f>+E182+E183</f>
        <v>7570000</v>
      </c>
      <c r="F181" s="14">
        <f>+F182+F183</f>
        <v>4916000</v>
      </c>
      <c r="G181" s="14">
        <f t="shared" si="2"/>
        <v>2654000</v>
      </c>
    </row>
    <row r="182" spans="2:7" ht="14.25">
      <c r="B182" s="12"/>
      <c r="C182" s="12"/>
      <c r="D182" s="13" t="s">
        <v>119</v>
      </c>
      <c r="E182" s="14">
        <v>3000000</v>
      </c>
      <c r="F182" s="14">
        <v>3500000</v>
      </c>
      <c r="G182" s="14">
        <f t="shared" si="2"/>
        <v>-500000</v>
      </c>
    </row>
    <row r="183" spans="2:7" ht="14.25">
      <c r="B183" s="12"/>
      <c r="C183" s="12"/>
      <c r="D183" s="13" t="s">
        <v>120</v>
      </c>
      <c r="E183" s="14">
        <v>4570000</v>
      </c>
      <c r="F183" s="14">
        <v>1416000</v>
      </c>
      <c r="G183" s="14">
        <f t="shared" si="2"/>
        <v>3154000</v>
      </c>
    </row>
    <row r="184" spans="2:7" ht="14.25">
      <c r="B184" s="12"/>
      <c r="C184" s="12"/>
      <c r="D184" s="13" t="s">
        <v>121</v>
      </c>
      <c r="E184" s="14">
        <v>21384674</v>
      </c>
      <c r="F184" s="14">
        <v>10598447</v>
      </c>
      <c r="G184" s="14">
        <f t="shared" si="2"/>
        <v>10786227</v>
      </c>
    </row>
    <row r="185" spans="2:7" ht="14.25">
      <c r="B185" s="12"/>
      <c r="C185" s="15"/>
      <c r="D185" s="16" t="s">
        <v>122</v>
      </c>
      <c r="E185" s="17">
        <f>+E6+E53+E69+E80+E105+E106+E107+E136+E148+E168+E169+E173+E177+E181+E184</f>
        <v>42309474</v>
      </c>
      <c r="F185" s="17">
        <f>+F6+F53+F69+F80+F105+F106+F107+F136+F148+F168+F169+F173+F177+F181+F184</f>
        <v>28986947</v>
      </c>
      <c r="G185" s="17">
        <f t="shared" si="2"/>
        <v>13322527</v>
      </c>
    </row>
    <row r="186" spans="2:7" ht="14.25">
      <c r="B186" s="12"/>
      <c r="C186" s="9" t="s">
        <v>123</v>
      </c>
      <c r="D186" s="13" t="s">
        <v>124</v>
      </c>
      <c r="E186" s="14">
        <f>+E187+E188+E189+E190+E191+E192+E193+E194+E195+E196+E197+E198+E199</f>
        <v>6647820</v>
      </c>
      <c r="F186" s="14">
        <f>+F187+F188+F189+F190+F191+F192+F193+F194+F195+F196+F197+F198+F199</f>
        <v>5883819</v>
      </c>
      <c r="G186" s="14">
        <f t="shared" si="2"/>
        <v>764001</v>
      </c>
    </row>
    <row r="187" spans="2:7" ht="14.25">
      <c r="B187" s="12"/>
      <c r="C187" s="12"/>
      <c r="D187" s="13" t="s">
        <v>125</v>
      </c>
      <c r="E187" s="14"/>
      <c r="F187" s="14"/>
      <c r="G187" s="14">
        <f t="shared" si="2"/>
        <v>0</v>
      </c>
    </row>
    <row r="188" spans="2:7" ht="14.25">
      <c r="B188" s="12"/>
      <c r="C188" s="12"/>
      <c r="D188" s="13" t="s">
        <v>126</v>
      </c>
      <c r="E188" s="14">
        <v>3558280</v>
      </c>
      <c r="F188" s="14">
        <v>3101640</v>
      </c>
      <c r="G188" s="14">
        <f t="shared" si="2"/>
        <v>456640</v>
      </c>
    </row>
    <row r="189" spans="2:7" ht="14.25">
      <c r="B189" s="12"/>
      <c r="C189" s="12"/>
      <c r="D189" s="13" t="s">
        <v>127</v>
      </c>
      <c r="E189" s="14">
        <v>899800</v>
      </c>
      <c r="F189" s="14">
        <v>887044</v>
      </c>
      <c r="G189" s="14">
        <f t="shared" si="2"/>
        <v>12756</v>
      </c>
    </row>
    <row r="190" spans="2:7" ht="14.25">
      <c r="B190" s="12"/>
      <c r="C190" s="12"/>
      <c r="D190" s="13" t="s">
        <v>128</v>
      </c>
      <c r="E190" s="14"/>
      <c r="F190" s="14"/>
      <c r="G190" s="14">
        <f t="shared" si="2"/>
        <v>0</v>
      </c>
    </row>
    <row r="191" spans="2:7" ht="14.25">
      <c r="B191" s="12"/>
      <c r="C191" s="12"/>
      <c r="D191" s="13" t="s">
        <v>129</v>
      </c>
      <c r="E191" s="14"/>
      <c r="F191" s="14"/>
      <c r="G191" s="14">
        <f t="shared" si="2"/>
        <v>0</v>
      </c>
    </row>
    <row r="192" spans="2:7" ht="14.25">
      <c r="B192" s="12"/>
      <c r="C192" s="12"/>
      <c r="D192" s="13" t="s">
        <v>130</v>
      </c>
      <c r="E192" s="14"/>
      <c r="F192" s="14"/>
      <c r="G192" s="14">
        <f t="shared" si="2"/>
        <v>0</v>
      </c>
    </row>
    <row r="193" spans="2:7" ht="14.25">
      <c r="B193" s="12"/>
      <c r="C193" s="12"/>
      <c r="D193" s="13" t="s">
        <v>131</v>
      </c>
      <c r="E193" s="14">
        <v>1389640</v>
      </c>
      <c r="F193" s="14">
        <v>1133460</v>
      </c>
      <c r="G193" s="14">
        <f t="shared" si="2"/>
        <v>256180</v>
      </c>
    </row>
    <row r="194" spans="2:7" ht="14.25">
      <c r="B194" s="12"/>
      <c r="C194" s="12"/>
      <c r="D194" s="13" t="s">
        <v>132</v>
      </c>
      <c r="E194" s="14"/>
      <c r="F194" s="14"/>
      <c r="G194" s="14">
        <f t="shared" si="2"/>
        <v>0</v>
      </c>
    </row>
    <row r="195" spans="2:7" ht="14.25">
      <c r="B195" s="12"/>
      <c r="C195" s="12"/>
      <c r="D195" s="13" t="s">
        <v>133</v>
      </c>
      <c r="E195" s="14"/>
      <c r="F195" s="14"/>
      <c r="G195" s="14">
        <f t="shared" si="2"/>
        <v>0</v>
      </c>
    </row>
    <row r="196" spans="2:7" ht="14.25">
      <c r="B196" s="12"/>
      <c r="C196" s="12"/>
      <c r="D196" s="13" t="s">
        <v>134</v>
      </c>
      <c r="E196" s="14"/>
      <c r="F196" s="14"/>
      <c r="G196" s="14">
        <f t="shared" si="2"/>
        <v>0</v>
      </c>
    </row>
    <row r="197" spans="2:7" ht="14.25">
      <c r="B197" s="12"/>
      <c r="C197" s="12"/>
      <c r="D197" s="13" t="s">
        <v>135</v>
      </c>
      <c r="E197" s="14">
        <v>105220</v>
      </c>
      <c r="F197" s="14">
        <v>99900</v>
      </c>
      <c r="G197" s="14">
        <f t="shared" si="2"/>
        <v>5320</v>
      </c>
    </row>
    <row r="198" spans="2:7" ht="14.25">
      <c r="B198" s="12"/>
      <c r="C198" s="12"/>
      <c r="D198" s="13" t="s">
        <v>136</v>
      </c>
      <c r="E198" s="14"/>
      <c r="F198" s="14"/>
      <c r="G198" s="14">
        <f t="shared" si="2"/>
        <v>0</v>
      </c>
    </row>
    <row r="199" spans="2:7" ht="14.25">
      <c r="B199" s="12"/>
      <c r="C199" s="12"/>
      <c r="D199" s="13" t="s">
        <v>137</v>
      </c>
      <c r="E199" s="14">
        <v>694880</v>
      </c>
      <c r="F199" s="14">
        <v>661775</v>
      </c>
      <c r="G199" s="14">
        <f t="shared" ref="G199:G262" si="3">E199-F199</f>
        <v>33105</v>
      </c>
    </row>
    <row r="200" spans="2:7" ht="14.25">
      <c r="B200" s="12"/>
      <c r="C200" s="12"/>
      <c r="D200" s="13" t="s">
        <v>138</v>
      </c>
      <c r="E200" s="14">
        <f>+E201+E202+E203+E204+E205+E206+E207+E208+E209+E210+E211+E212+E213+E214+E215+E216+E217+E218+E219+E220+E221+E222+E223+E224+E225+E226+E227+E228+E229+E230+E231+E232+E233+E234+E235+E236+E237+E238+E239+E240</f>
        <v>10735532</v>
      </c>
      <c r="F200" s="14">
        <f>+F201+F202+F203+F204+F205+F206+F207+F208+F209+F210+F211+F212+F213+F214+F215+F216+F217+F218+F219+F220+F221+F222+F223+F224+F225+F226+F227+F228+F229+F230+F231+F232+F233+F234+F235+F236+F237+F238+F239+F240</f>
        <v>7477899</v>
      </c>
      <c r="G200" s="14">
        <f t="shared" si="3"/>
        <v>3257633</v>
      </c>
    </row>
    <row r="201" spans="2:7" ht="14.25">
      <c r="B201" s="12"/>
      <c r="C201" s="12"/>
      <c r="D201" s="13" t="s">
        <v>139</v>
      </c>
      <c r="E201" s="14">
        <v>402294</v>
      </c>
      <c r="F201" s="14">
        <v>887147</v>
      </c>
      <c r="G201" s="14">
        <f t="shared" si="3"/>
        <v>-484853</v>
      </c>
    </row>
    <row r="202" spans="2:7" ht="14.25">
      <c r="B202" s="12"/>
      <c r="C202" s="12"/>
      <c r="D202" s="13" t="s">
        <v>140</v>
      </c>
      <c r="E202" s="14">
        <v>772120</v>
      </c>
      <c r="F202" s="14">
        <v>1831000</v>
      </c>
      <c r="G202" s="14">
        <f t="shared" si="3"/>
        <v>-1058880</v>
      </c>
    </row>
    <row r="203" spans="2:7" ht="14.25">
      <c r="B203" s="12"/>
      <c r="C203" s="12"/>
      <c r="D203" s="13" t="s">
        <v>141</v>
      </c>
      <c r="E203" s="14">
        <v>800000</v>
      </c>
      <c r="F203" s="14">
        <v>800000</v>
      </c>
      <c r="G203" s="14">
        <f t="shared" si="3"/>
        <v>0</v>
      </c>
    </row>
    <row r="204" spans="2:7" ht="14.25">
      <c r="B204" s="12"/>
      <c r="C204" s="12"/>
      <c r="D204" s="13" t="s">
        <v>142</v>
      </c>
      <c r="E204" s="14">
        <v>2091801</v>
      </c>
      <c r="F204" s="14">
        <v>1456774</v>
      </c>
      <c r="G204" s="14">
        <f t="shared" si="3"/>
        <v>635027</v>
      </c>
    </row>
    <row r="205" spans="2:7" ht="14.25">
      <c r="B205" s="12"/>
      <c r="C205" s="12"/>
      <c r="D205" s="13" t="s">
        <v>143</v>
      </c>
      <c r="E205" s="14"/>
      <c r="F205" s="14">
        <v>1589520</v>
      </c>
      <c r="G205" s="14">
        <f t="shared" si="3"/>
        <v>-1589520</v>
      </c>
    </row>
    <row r="206" spans="2:7" ht="14.25">
      <c r="B206" s="12"/>
      <c r="C206" s="12"/>
      <c r="D206" s="13" t="s">
        <v>144</v>
      </c>
      <c r="E206" s="14">
        <v>2517400</v>
      </c>
      <c r="F206" s="14">
        <v>830000</v>
      </c>
      <c r="G206" s="14">
        <f t="shared" si="3"/>
        <v>1687400</v>
      </c>
    </row>
    <row r="207" spans="2:7" ht="14.25">
      <c r="B207" s="12"/>
      <c r="C207" s="12"/>
      <c r="D207" s="13" t="s">
        <v>145</v>
      </c>
      <c r="E207" s="14"/>
      <c r="F207" s="14"/>
      <c r="G207" s="14">
        <f t="shared" si="3"/>
        <v>0</v>
      </c>
    </row>
    <row r="208" spans="2:7" ht="14.25">
      <c r="B208" s="12"/>
      <c r="C208" s="12"/>
      <c r="D208" s="13" t="s">
        <v>146</v>
      </c>
      <c r="E208" s="14"/>
      <c r="F208" s="14"/>
      <c r="G208" s="14">
        <f t="shared" si="3"/>
        <v>0</v>
      </c>
    </row>
    <row r="209" spans="2:7" ht="14.25">
      <c r="B209" s="12"/>
      <c r="C209" s="12"/>
      <c r="D209" s="13" t="s">
        <v>147</v>
      </c>
      <c r="E209" s="14"/>
      <c r="F209" s="14"/>
      <c r="G209" s="14">
        <f t="shared" si="3"/>
        <v>0</v>
      </c>
    </row>
    <row r="210" spans="2:7" ht="14.25">
      <c r="B210" s="12"/>
      <c r="C210" s="12"/>
      <c r="D210" s="13" t="s">
        <v>148</v>
      </c>
      <c r="E210" s="14"/>
      <c r="F210" s="14"/>
      <c r="G210" s="14">
        <f t="shared" si="3"/>
        <v>0</v>
      </c>
    </row>
    <row r="211" spans="2:7" ht="14.25">
      <c r="B211" s="12"/>
      <c r="C211" s="12"/>
      <c r="D211" s="13" t="s">
        <v>149</v>
      </c>
      <c r="E211" s="14"/>
      <c r="F211" s="14"/>
      <c r="G211" s="14">
        <f t="shared" si="3"/>
        <v>0</v>
      </c>
    </row>
    <row r="212" spans="2:7" ht="14.25">
      <c r="B212" s="12"/>
      <c r="C212" s="12"/>
      <c r="D212" s="13" t="s">
        <v>150</v>
      </c>
      <c r="E212" s="14"/>
      <c r="F212" s="14"/>
      <c r="G212" s="14">
        <f t="shared" si="3"/>
        <v>0</v>
      </c>
    </row>
    <row r="213" spans="2:7" ht="14.25">
      <c r="B213" s="12"/>
      <c r="C213" s="12"/>
      <c r="D213" s="13" t="s">
        <v>151</v>
      </c>
      <c r="E213" s="14"/>
      <c r="F213" s="14"/>
      <c r="G213" s="14">
        <f t="shared" si="3"/>
        <v>0</v>
      </c>
    </row>
    <row r="214" spans="2:7" ht="14.25">
      <c r="B214" s="12"/>
      <c r="C214" s="12"/>
      <c r="D214" s="13" t="s">
        <v>152</v>
      </c>
      <c r="E214" s="14"/>
      <c r="F214" s="14"/>
      <c r="G214" s="14">
        <f t="shared" si="3"/>
        <v>0</v>
      </c>
    </row>
    <row r="215" spans="2:7" ht="14.25">
      <c r="B215" s="12"/>
      <c r="C215" s="12"/>
      <c r="D215" s="13" t="s">
        <v>153</v>
      </c>
      <c r="E215" s="14"/>
      <c r="F215" s="14"/>
      <c r="G215" s="14">
        <f t="shared" si="3"/>
        <v>0</v>
      </c>
    </row>
    <row r="216" spans="2:7" ht="14.25">
      <c r="B216" s="12"/>
      <c r="C216" s="12"/>
      <c r="D216" s="13" t="s">
        <v>154</v>
      </c>
      <c r="E216" s="14"/>
      <c r="F216" s="14"/>
      <c r="G216" s="14">
        <f t="shared" si="3"/>
        <v>0</v>
      </c>
    </row>
    <row r="217" spans="2:7" ht="14.25">
      <c r="B217" s="12"/>
      <c r="C217" s="12"/>
      <c r="D217" s="13" t="s">
        <v>155</v>
      </c>
      <c r="E217" s="14">
        <v>4151917</v>
      </c>
      <c r="F217" s="14"/>
      <c r="G217" s="14">
        <f t="shared" si="3"/>
        <v>4151917</v>
      </c>
    </row>
    <row r="218" spans="2:7" ht="14.25">
      <c r="B218" s="12"/>
      <c r="C218" s="12"/>
      <c r="D218" s="13" t="s">
        <v>156</v>
      </c>
      <c r="E218" s="14"/>
      <c r="F218" s="14"/>
      <c r="G218" s="14">
        <f t="shared" si="3"/>
        <v>0</v>
      </c>
    </row>
    <row r="219" spans="2:7" ht="14.25">
      <c r="B219" s="12"/>
      <c r="C219" s="12"/>
      <c r="D219" s="13" t="s">
        <v>157</v>
      </c>
      <c r="E219" s="14"/>
      <c r="F219" s="14"/>
      <c r="G219" s="14">
        <f t="shared" si="3"/>
        <v>0</v>
      </c>
    </row>
    <row r="220" spans="2:7" ht="14.25">
      <c r="B220" s="12"/>
      <c r="C220" s="12"/>
      <c r="D220" s="13" t="s">
        <v>158</v>
      </c>
      <c r="E220" s="14"/>
      <c r="F220" s="14"/>
      <c r="G220" s="14">
        <f t="shared" si="3"/>
        <v>0</v>
      </c>
    </row>
    <row r="221" spans="2:7" ht="14.25">
      <c r="B221" s="12"/>
      <c r="C221" s="12"/>
      <c r="D221" s="13" t="s">
        <v>159</v>
      </c>
      <c r="E221" s="14"/>
      <c r="F221" s="14"/>
      <c r="G221" s="14">
        <f t="shared" si="3"/>
        <v>0</v>
      </c>
    </row>
    <row r="222" spans="2:7" ht="14.25">
      <c r="B222" s="12"/>
      <c r="C222" s="12"/>
      <c r="D222" s="13" t="s">
        <v>160</v>
      </c>
      <c r="E222" s="14"/>
      <c r="F222" s="14"/>
      <c r="G222" s="14">
        <f t="shared" si="3"/>
        <v>0</v>
      </c>
    </row>
    <row r="223" spans="2:7" ht="14.25">
      <c r="B223" s="12"/>
      <c r="C223" s="12"/>
      <c r="D223" s="13" t="s">
        <v>161</v>
      </c>
      <c r="E223" s="14"/>
      <c r="F223" s="14"/>
      <c r="G223" s="14">
        <f t="shared" si="3"/>
        <v>0</v>
      </c>
    </row>
    <row r="224" spans="2:7" ht="14.25">
      <c r="B224" s="12"/>
      <c r="C224" s="12"/>
      <c r="D224" s="13" t="s">
        <v>162</v>
      </c>
      <c r="E224" s="14"/>
      <c r="F224" s="14"/>
      <c r="G224" s="14">
        <f t="shared" si="3"/>
        <v>0</v>
      </c>
    </row>
    <row r="225" spans="2:7" ht="14.25">
      <c r="B225" s="12"/>
      <c r="C225" s="12"/>
      <c r="D225" s="13" t="s">
        <v>163</v>
      </c>
      <c r="E225" s="14"/>
      <c r="F225" s="14"/>
      <c r="G225" s="14">
        <f t="shared" si="3"/>
        <v>0</v>
      </c>
    </row>
    <row r="226" spans="2:7" ht="14.25">
      <c r="B226" s="12"/>
      <c r="C226" s="12"/>
      <c r="D226" s="13" t="s">
        <v>164</v>
      </c>
      <c r="E226" s="14"/>
      <c r="F226" s="14"/>
      <c r="G226" s="14">
        <f t="shared" si="3"/>
        <v>0</v>
      </c>
    </row>
    <row r="227" spans="2:7" ht="14.25">
      <c r="B227" s="12"/>
      <c r="C227" s="12"/>
      <c r="D227" s="13" t="s">
        <v>165</v>
      </c>
      <c r="E227" s="14"/>
      <c r="F227" s="14"/>
      <c r="G227" s="14">
        <f t="shared" si="3"/>
        <v>0</v>
      </c>
    </row>
    <row r="228" spans="2:7" ht="14.25">
      <c r="B228" s="12"/>
      <c r="C228" s="12"/>
      <c r="D228" s="13" t="s">
        <v>166</v>
      </c>
      <c r="E228" s="14"/>
      <c r="F228" s="14"/>
      <c r="G228" s="14">
        <f t="shared" si="3"/>
        <v>0</v>
      </c>
    </row>
    <row r="229" spans="2:7" ht="14.25">
      <c r="B229" s="12"/>
      <c r="C229" s="12"/>
      <c r="D229" s="13" t="s">
        <v>167</v>
      </c>
      <c r="E229" s="14"/>
      <c r="F229" s="14"/>
      <c r="G229" s="14">
        <f t="shared" si="3"/>
        <v>0</v>
      </c>
    </row>
    <row r="230" spans="2:7" ht="14.25">
      <c r="B230" s="12"/>
      <c r="C230" s="12"/>
      <c r="D230" s="13" t="s">
        <v>168</v>
      </c>
      <c r="E230" s="14"/>
      <c r="F230" s="14"/>
      <c r="G230" s="14">
        <f t="shared" si="3"/>
        <v>0</v>
      </c>
    </row>
    <row r="231" spans="2:7" ht="14.25">
      <c r="B231" s="12"/>
      <c r="C231" s="12"/>
      <c r="D231" s="13" t="s">
        <v>169</v>
      </c>
      <c r="E231" s="14"/>
      <c r="F231" s="14">
        <v>66000</v>
      </c>
      <c r="G231" s="14">
        <f t="shared" si="3"/>
        <v>-66000</v>
      </c>
    </row>
    <row r="232" spans="2:7" ht="14.25">
      <c r="B232" s="12"/>
      <c r="C232" s="12"/>
      <c r="D232" s="13" t="s">
        <v>170</v>
      </c>
      <c r="E232" s="14"/>
      <c r="F232" s="14"/>
      <c r="G232" s="14">
        <f t="shared" si="3"/>
        <v>0</v>
      </c>
    </row>
    <row r="233" spans="2:7" ht="14.25">
      <c r="B233" s="12"/>
      <c r="C233" s="12"/>
      <c r="D233" s="13" t="s">
        <v>171</v>
      </c>
      <c r="E233" s="14"/>
      <c r="F233" s="14"/>
      <c r="G233" s="14">
        <f t="shared" si="3"/>
        <v>0</v>
      </c>
    </row>
    <row r="234" spans="2:7" ht="14.25">
      <c r="B234" s="12"/>
      <c r="C234" s="12"/>
      <c r="D234" s="13" t="s">
        <v>172</v>
      </c>
      <c r="E234" s="14"/>
      <c r="F234" s="14"/>
      <c r="G234" s="14">
        <f t="shared" si="3"/>
        <v>0</v>
      </c>
    </row>
    <row r="235" spans="2:7" ht="14.25">
      <c r="B235" s="12"/>
      <c r="C235" s="12"/>
      <c r="D235" s="13" t="s">
        <v>173</v>
      </c>
      <c r="E235" s="14"/>
      <c r="F235" s="14"/>
      <c r="G235" s="14">
        <f t="shared" si="3"/>
        <v>0</v>
      </c>
    </row>
    <row r="236" spans="2:7" ht="14.25">
      <c r="B236" s="12"/>
      <c r="C236" s="12"/>
      <c r="D236" s="13" t="s">
        <v>174</v>
      </c>
      <c r="E236" s="14"/>
      <c r="F236" s="14"/>
      <c r="G236" s="14">
        <f t="shared" si="3"/>
        <v>0</v>
      </c>
    </row>
    <row r="237" spans="2:7" ht="14.25">
      <c r="B237" s="12"/>
      <c r="C237" s="12"/>
      <c r="D237" s="13" t="s">
        <v>175</v>
      </c>
      <c r="E237" s="14"/>
      <c r="F237" s="14"/>
      <c r="G237" s="14">
        <f t="shared" si="3"/>
        <v>0</v>
      </c>
    </row>
    <row r="238" spans="2:7" ht="14.25">
      <c r="B238" s="12"/>
      <c r="C238" s="12"/>
      <c r="D238" s="13" t="s">
        <v>176</v>
      </c>
      <c r="E238" s="14"/>
      <c r="F238" s="14"/>
      <c r="G238" s="14">
        <f t="shared" si="3"/>
        <v>0</v>
      </c>
    </row>
    <row r="239" spans="2:7" ht="14.25">
      <c r="B239" s="12"/>
      <c r="C239" s="12"/>
      <c r="D239" s="13" t="s">
        <v>177</v>
      </c>
      <c r="E239" s="14"/>
      <c r="F239" s="14"/>
      <c r="G239" s="14">
        <f t="shared" si="3"/>
        <v>0</v>
      </c>
    </row>
    <row r="240" spans="2:7" ht="14.25">
      <c r="B240" s="12"/>
      <c r="C240" s="12"/>
      <c r="D240" s="13" t="s">
        <v>178</v>
      </c>
      <c r="E240" s="14"/>
      <c r="F240" s="14">
        <v>17458</v>
      </c>
      <c r="G240" s="14">
        <f t="shared" si="3"/>
        <v>-17458</v>
      </c>
    </row>
    <row r="241" spans="2:7" ht="14.25">
      <c r="B241" s="12"/>
      <c r="C241" s="12"/>
      <c r="D241" s="13" t="s">
        <v>179</v>
      </c>
      <c r="E241" s="14">
        <f>+E242+E243+E244+E245+E246+E247+E248+E249+E250+E251+E252+E253+E254+E255+E256+E257+E258+E259+E260+E261+E262+E263+E264</f>
        <v>4528781</v>
      </c>
      <c r="F241" s="14">
        <f>+F242+F243+F244+F245+F246+F247+F248+F249+F250+F251+F252+F253+F254+F255+F256+F257+F258+F259+F260+F261+F262+F263+F264</f>
        <v>3615788</v>
      </c>
      <c r="G241" s="14">
        <f t="shared" si="3"/>
        <v>912993</v>
      </c>
    </row>
    <row r="242" spans="2:7" ht="14.25">
      <c r="B242" s="12"/>
      <c r="C242" s="12"/>
      <c r="D242" s="13" t="s">
        <v>180</v>
      </c>
      <c r="E242" s="14">
        <v>30205</v>
      </c>
      <c r="F242" s="14">
        <v>14576</v>
      </c>
      <c r="G242" s="14">
        <f t="shared" si="3"/>
        <v>15629</v>
      </c>
    </row>
    <row r="243" spans="2:7" ht="14.25">
      <c r="B243" s="12"/>
      <c r="C243" s="12"/>
      <c r="D243" s="13" t="s">
        <v>181</v>
      </c>
      <c r="E243" s="14"/>
      <c r="F243" s="14"/>
      <c r="G243" s="14">
        <f t="shared" si="3"/>
        <v>0</v>
      </c>
    </row>
    <row r="244" spans="2:7" ht="14.25">
      <c r="B244" s="12"/>
      <c r="C244" s="12"/>
      <c r="D244" s="13" t="s">
        <v>150</v>
      </c>
      <c r="E244" s="14">
        <v>1962912</v>
      </c>
      <c r="F244" s="14">
        <v>1751912</v>
      </c>
      <c r="G244" s="14">
        <f t="shared" si="3"/>
        <v>211000</v>
      </c>
    </row>
    <row r="245" spans="2:7" ht="14.25">
      <c r="B245" s="12"/>
      <c r="C245" s="12"/>
      <c r="D245" s="13" t="s">
        <v>154</v>
      </c>
      <c r="E245" s="14"/>
      <c r="F245" s="14"/>
      <c r="G245" s="14">
        <f t="shared" si="3"/>
        <v>0</v>
      </c>
    </row>
    <row r="246" spans="2:7" ht="14.25">
      <c r="B246" s="12"/>
      <c r="C246" s="12"/>
      <c r="D246" s="13" t="s">
        <v>182</v>
      </c>
      <c r="E246" s="14">
        <v>119387</v>
      </c>
      <c r="F246" s="14">
        <v>88207</v>
      </c>
      <c r="G246" s="14">
        <f t="shared" si="3"/>
        <v>31180</v>
      </c>
    </row>
    <row r="247" spans="2:7" ht="14.25">
      <c r="B247" s="12"/>
      <c r="C247" s="12"/>
      <c r="D247" s="13" t="s">
        <v>152</v>
      </c>
      <c r="E247" s="14"/>
      <c r="F247" s="14"/>
      <c r="G247" s="14">
        <f t="shared" si="3"/>
        <v>0</v>
      </c>
    </row>
    <row r="248" spans="2:7" ht="14.25">
      <c r="B248" s="12"/>
      <c r="C248" s="12"/>
      <c r="D248" s="13" t="s">
        <v>148</v>
      </c>
      <c r="E248" s="14">
        <v>103154</v>
      </c>
      <c r="F248" s="14">
        <v>345756</v>
      </c>
      <c r="G248" s="14">
        <f t="shared" si="3"/>
        <v>-242602</v>
      </c>
    </row>
    <row r="249" spans="2:7" ht="14.25">
      <c r="B249" s="12"/>
      <c r="C249" s="12"/>
      <c r="D249" s="13" t="s">
        <v>167</v>
      </c>
      <c r="E249" s="14">
        <v>106936</v>
      </c>
      <c r="F249" s="14">
        <v>98107</v>
      </c>
      <c r="G249" s="14">
        <f t="shared" si="3"/>
        <v>8829</v>
      </c>
    </row>
    <row r="250" spans="2:7" ht="14.25">
      <c r="B250" s="12"/>
      <c r="C250" s="12"/>
      <c r="D250" s="13" t="s">
        <v>168</v>
      </c>
      <c r="E250" s="14"/>
      <c r="F250" s="14"/>
      <c r="G250" s="14">
        <f t="shared" si="3"/>
        <v>0</v>
      </c>
    </row>
    <row r="251" spans="2:7" ht="14.25">
      <c r="B251" s="12"/>
      <c r="C251" s="12"/>
      <c r="D251" s="13" t="s">
        <v>153</v>
      </c>
      <c r="E251" s="14">
        <v>43200</v>
      </c>
      <c r="F251" s="14"/>
      <c r="G251" s="14">
        <f t="shared" si="3"/>
        <v>43200</v>
      </c>
    </row>
    <row r="252" spans="2:7" ht="14.25">
      <c r="B252" s="12"/>
      <c r="C252" s="12"/>
      <c r="D252" s="13" t="s">
        <v>183</v>
      </c>
      <c r="E252" s="14">
        <v>248135</v>
      </c>
      <c r="F252" s="14">
        <v>282799</v>
      </c>
      <c r="G252" s="14">
        <f t="shared" si="3"/>
        <v>-34664</v>
      </c>
    </row>
    <row r="253" spans="2:7" ht="14.25">
      <c r="B253" s="12"/>
      <c r="C253" s="12"/>
      <c r="D253" s="13" t="s">
        <v>184</v>
      </c>
      <c r="E253" s="14">
        <v>84410</v>
      </c>
      <c r="F253" s="14">
        <v>106501</v>
      </c>
      <c r="G253" s="14">
        <f t="shared" si="3"/>
        <v>-22091</v>
      </c>
    </row>
    <row r="254" spans="2:7" ht="14.25">
      <c r="B254" s="12"/>
      <c r="C254" s="12"/>
      <c r="D254" s="13" t="s">
        <v>185</v>
      </c>
      <c r="E254" s="14">
        <v>145286</v>
      </c>
      <c r="F254" s="14">
        <v>307286</v>
      </c>
      <c r="G254" s="14">
        <f t="shared" si="3"/>
        <v>-162000</v>
      </c>
    </row>
    <row r="255" spans="2:7" ht="14.25">
      <c r="B255" s="12"/>
      <c r="C255" s="12"/>
      <c r="D255" s="13" t="s">
        <v>186</v>
      </c>
      <c r="E255" s="14"/>
      <c r="F255" s="14"/>
      <c r="G255" s="14">
        <f t="shared" si="3"/>
        <v>0</v>
      </c>
    </row>
    <row r="256" spans="2:7" ht="14.25">
      <c r="B256" s="12"/>
      <c r="C256" s="12"/>
      <c r="D256" s="13" t="s">
        <v>187</v>
      </c>
      <c r="E256" s="14">
        <v>15948</v>
      </c>
      <c r="F256" s="14"/>
      <c r="G256" s="14">
        <f t="shared" si="3"/>
        <v>15948</v>
      </c>
    </row>
    <row r="257" spans="2:7" ht="14.25">
      <c r="B257" s="12"/>
      <c r="C257" s="12"/>
      <c r="D257" s="13" t="s">
        <v>170</v>
      </c>
      <c r="E257" s="14">
        <v>249460</v>
      </c>
      <c r="F257" s="14"/>
      <c r="G257" s="14">
        <f t="shared" si="3"/>
        <v>249460</v>
      </c>
    </row>
    <row r="258" spans="2:7" ht="14.25">
      <c r="B258" s="12"/>
      <c r="C258" s="12"/>
      <c r="D258" s="13" t="s">
        <v>171</v>
      </c>
      <c r="E258" s="14">
        <v>310932</v>
      </c>
      <c r="F258" s="14">
        <v>322272</v>
      </c>
      <c r="G258" s="14">
        <f t="shared" si="3"/>
        <v>-11340</v>
      </c>
    </row>
    <row r="259" spans="2:7" ht="14.25">
      <c r="B259" s="12"/>
      <c r="C259" s="12"/>
      <c r="D259" s="13" t="s">
        <v>188</v>
      </c>
      <c r="E259" s="14"/>
      <c r="F259" s="14"/>
      <c r="G259" s="14">
        <f t="shared" si="3"/>
        <v>0</v>
      </c>
    </row>
    <row r="260" spans="2:7" ht="14.25">
      <c r="B260" s="12"/>
      <c r="C260" s="12"/>
      <c r="D260" s="13" t="s">
        <v>189</v>
      </c>
      <c r="E260" s="14">
        <v>3300</v>
      </c>
      <c r="F260" s="14">
        <v>4950</v>
      </c>
      <c r="G260" s="14">
        <f t="shared" si="3"/>
        <v>-1650</v>
      </c>
    </row>
    <row r="261" spans="2:7" ht="14.25">
      <c r="B261" s="12"/>
      <c r="C261" s="12"/>
      <c r="D261" s="13" t="s">
        <v>172</v>
      </c>
      <c r="E261" s="14">
        <v>161784</v>
      </c>
      <c r="F261" s="14">
        <v>113184</v>
      </c>
      <c r="G261" s="14">
        <f t="shared" si="3"/>
        <v>48600</v>
      </c>
    </row>
    <row r="262" spans="2:7" ht="14.25">
      <c r="B262" s="12"/>
      <c r="C262" s="12"/>
      <c r="D262" s="13" t="s">
        <v>190</v>
      </c>
      <c r="E262" s="14">
        <v>40000</v>
      </c>
      <c r="F262" s="14"/>
      <c r="G262" s="14">
        <f t="shared" si="3"/>
        <v>40000</v>
      </c>
    </row>
    <row r="263" spans="2:7" ht="14.25">
      <c r="B263" s="12"/>
      <c r="C263" s="12"/>
      <c r="D263" s="13" t="s">
        <v>191</v>
      </c>
      <c r="E263" s="14">
        <v>830000</v>
      </c>
      <c r="F263" s="14"/>
      <c r="G263" s="14">
        <f t="shared" ref="G263:G326" si="4">E263-F263</f>
        <v>830000</v>
      </c>
    </row>
    <row r="264" spans="2:7" ht="14.25">
      <c r="B264" s="12"/>
      <c r="C264" s="12"/>
      <c r="D264" s="13" t="s">
        <v>178</v>
      </c>
      <c r="E264" s="14">
        <v>73732</v>
      </c>
      <c r="F264" s="14">
        <v>180238</v>
      </c>
      <c r="G264" s="14">
        <f t="shared" si="4"/>
        <v>-106506</v>
      </c>
    </row>
    <row r="265" spans="2:7" ht="14.25">
      <c r="B265" s="12"/>
      <c r="C265" s="12"/>
      <c r="D265" s="13" t="s">
        <v>192</v>
      </c>
      <c r="E265" s="14">
        <f>+E266+E271</f>
        <v>0</v>
      </c>
      <c r="F265" s="14">
        <f>+F266+F271</f>
        <v>0</v>
      </c>
      <c r="G265" s="14">
        <f t="shared" si="4"/>
        <v>0</v>
      </c>
    </row>
    <row r="266" spans="2:7" ht="14.25">
      <c r="B266" s="12"/>
      <c r="C266" s="12"/>
      <c r="D266" s="13" t="s">
        <v>193</v>
      </c>
      <c r="E266" s="14">
        <f>+E267+E268+E269-E270</f>
        <v>0</v>
      </c>
      <c r="F266" s="14">
        <f>+F267+F268+F269-F270</f>
        <v>0</v>
      </c>
      <c r="G266" s="14">
        <f t="shared" si="4"/>
        <v>0</v>
      </c>
    </row>
    <row r="267" spans="2:7" ht="14.25">
      <c r="B267" s="12"/>
      <c r="C267" s="12"/>
      <c r="D267" s="13" t="s">
        <v>194</v>
      </c>
      <c r="E267" s="14"/>
      <c r="F267" s="14"/>
      <c r="G267" s="14">
        <f t="shared" si="4"/>
        <v>0</v>
      </c>
    </row>
    <row r="268" spans="2:7" ht="14.25">
      <c r="B268" s="12"/>
      <c r="C268" s="12"/>
      <c r="D268" s="13" t="s">
        <v>195</v>
      </c>
      <c r="E268" s="14"/>
      <c r="F268" s="14"/>
      <c r="G268" s="14">
        <f t="shared" si="4"/>
        <v>0</v>
      </c>
    </row>
    <row r="269" spans="2:7" ht="14.25">
      <c r="B269" s="12"/>
      <c r="C269" s="12"/>
      <c r="D269" s="13" t="s">
        <v>196</v>
      </c>
      <c r="E269" s="14"/>
      <c r="F269" s="14"/>
      <c r="G269" s="14">
        <f t="shared" si="4"/>
        <v>0</v>
      </c>
    </row>
    <row r="270" spans="2:7" ht="14.25">
      <c r="B270" s="12"/>
      <c r="C270" s="12"/>
      <c r="D270" s="13" t="s">
        <v>197</v>
      </c>
      <c r="E270" s="14"/>
      <c r="F270" s="14"/>
      <c r="G270" s="14">
        <f t="shared" si="4"/>
        <v>0</v>
      </c>
    </row>
    <row r="271" spans="2:7" ht="14.25">
      <c r="B271" s="12"/>
      <c r="C271" s="12"/>
      <c r="D271" s="13" t="s">
        <v>198</v>
      </c>
      <c r="E271" s="14"/>
      <c r="F271" s="14"/>
      <c r="G271" s="14">
        <f t="shared" si="4"/>
        <v>0</v>
      </c>
    </row>
    <row r="272" spans="2:7" ht="14.25">
      <c r="B272" s="12"/>
      <c r="C272" s="12"/>
      <c r="D272" s="13" t="s">
        <v>199</v>
      </c>
      <c r="E272" s="14"/>
      <c r="F272" s="14"/>
      <c r="G272" s="14">
        <f t="shared" si="4"/>
        <v>0</v>
      </c>
    </row>
    <row r="273" spans="2:7" ht="14.25">
      <c r="B273" s="12"/>
      <c r="C273" s="12"/>
      <c r="D273" s="13" t="s">
        <v>200</v>
      </c>
      <c r="E273" s="14"/>
      <c r="F273" s="14"/>
      <c r="G273" s="14">
        <f t="shared" si="4"/>
        <v>0</v>
      </c>
    </row>
    <row r="274" spans="2:7" ht="14.25">
      <c r="B274" s="12"/>
      <c r="C274" s="12"/>
      <c r="D274" s="13" t="s">
        <v>201</v>
      </c>
      <c r="E274" s="14">
        <v>3651928</v>
      </c>
      <c r="F274" s="14">
        <v>3829509</v>
      </c>
      <c r="G274" s="14">
        <f t="shared" si="4"/>
        <v>-177581</v>
      </c>
    </row>
    <row r="275" spans="2:7" ht="14.25">
      <c r="B275" s="12"/>
      <c r="C275" s="12"/>
      <c r="D275" s="13" t="s">
        <v>202</v>
      </c>
      <c r="E275" s="14">
        <v>-375671</v>
      </c>
      <c r="F275" s="14">
        <v>-375673</v>
      </c>
      <c r="G275" s="14">
        <f t="shared" si="4"/>
        <v>2</v>
      </c>
    </row>
    <row r="276" spans="2:7" ht="14.25">
      <c r="B276" s="12"/>
      <c r="C276" s="12"/>
      <c r="D276" s="13" t="s">
        <v>203</v>
      </c>
      <c r="E276" s="14"/>
      <c r="F276" s="14"/>
      <c r="G276" s="14">
        <f t="shared" si="4"/>
        <v>0</v>
      </c>
    </row>
    <row r="277" spans="2:7" ht="14.25">
      <c r="B277" s="12"/>
      <c r="C277" s="12"/>
      <c r="D277" s="13" t="s">
        <v>204</v>
      </c>
      <c r="E277" s="14"/>
      <c r="F277" s="14"/>
      <c r="G277" s="14">
        <f t="shared" si="4"/>
        <v>0</v>
      </c>
    </row>
    <row r="278" spans="2:7" ht="14.25">
      <c r="B278" s="12"/>
      <c r="C278" s="12"/>
      <c r="D278" s="13" t="s">
        <v>205</v>
      </c>
      <c r="E278" s="14"/>
      <c r="F278" s="14"/>
      <c r="G278" s="14">
        <f t="shared" si="4"/>
        <v>0</v>
      </c>
    </row>
    <row r="279" spans="2:7" ht="14.25">
      <c r="B279" s="12"/>
      <c r="C279" s="15"/>
      <c r="D279" s="16" t="s">
        <v>206</v>
      </c>
      <c r="E279" s="17">
        <f>+E186+E200+E241+E265+E272+E273+E274+E275+E276+E277+E278</f>
        <v>25188390</v>
      </c>
      <c r="F279" s="17">
        <f>+F186+F200+F241+F265+F272+F273+F274+F275+F276+F277+F278</f>
        <v>20431342</v>
      </c>
      <c r="G279" s="17">
        <f t="shared" si="4"/>
        <v>4757048</v>
      </c>
    </row>
    <row r="280" spans="2:7" ht="14.25">
      <c r="B280" s="15"/>
      <c r="C280" s="18" t="s">
        <v>207</v>
      </c>
      <c r="D280" s="19"/>
      <c r="E280" s="20">
        <f xml:space="preserve"> +E185 - E279</f>
        <v>17121084</v>
      </c>
      <c r="F280" s="20">
        <f xml:space="preserve"> +F185 - F279</f>
        <v>8555605</v>
      </c>
      <c r="G280" s="20">
        <f t="shared" si="4"/>
        <v>8565479</v>
      </c>
    </row>
    <row r="281" spans="2:7" ht="14.25">
      <c r="B281" s="9" t="s">
        <v>208</v>
      </c>
      <c r="C281" s="9" t="s">
        <v>9</v>
      </c>
      <c r="D281" s="13" t="s">
        <v>209</v>
      </c>
      <c r="E281" s="14"/>
      <c r="F281" s="14"/>
      <c r="G281" s="14">
        <f t="shared" si="4"/>
        <v>0</v>
      </c>
    </row>
    <row r="282" spans="2:7" ht="14.25">
      <c r="B282" s="12"/>
      <c r="C282" s="12"/>
      <c r="D282" s="13" t="s">
        <v>210</v>
      </c>
      <c r="E282" s="14">
        <v>141</v>
      </c>
      <c r="F282" s="14">
        <v>258</v>
      </c>
      <c r="G282" s="14">
        <f t="shared" si="4"/>
        <v>-117</v>
      </c>
    </row>
    <row r="283" spans="2:7" ht="14.25">
      <c r="B283" s="12"/>
      <c r="C283" s="12"/>
      <c r="D283" s="13" t="s">
        <v>211</v>
      </c>
      <c r="E283" s="14"/>
      <c r="F283" s="14"/>
      <c r="G283" s="14">
        <f t="shared" si="4"/>
        <v>0</v>
      </c>
    </row>
    <row r="284" spans="2:7" ht="14.25">
      <c r="B284" s="12"/>
      <c r="C284" s="12"/>
      <c r="D284" s="13" t="s">
        <v>212</v>
      </c>
      <c r="E284" s="14"/>
      <c r="F284" s="14"/>
      <c r="G284" s="14">
        <f t="shared" si="4"/>
        <v>0</v>
      </c>
    </row>
    <row r="285" spans="2:7" ht="14.25">
      <c r="B285" s="12"/>
      <c r="C285" s="12"/>
      <c r="D285" s="13" t="s">
        <v>213</v>
      </c>
      <c r="E285" s="14"/>
      <c r="F285" s="14"/>
      <c r="G285" s="14">
        <f t="shared" si="4"/>
        <v>0</v>
      </c>
    </row>
    <row r="286" spans="2:7" ht="14.25">
      <c r="B286" s="12"/>
      <c r="C286" s="12"/>
      <c r="D286" s="13" t="s">
        <v>214</v>
      </c>
      <c r="E286" s="14"/>
      <c r="F286" s="14"/>
      <c r="G286" s="14">
        <f t="shared" si="4"/>
        <v>0</v>
      </c>
    </row>
    <row r="287" spans="2:7" ht="14.25">
      <c r="B287" s="12"/>
      <c r="C287" s="12"/>
      <c r="D287" s="13" t="s">
        <v>215</v>
      </c>
      <c r="E287" s="14"/>
      <c r="F287" s="14"/>
      <c r="G287" s="14">
        <f t="shared" si="4"/>
        <v>0</v>
      </c>
    </row>
    <row r="288" spans="2:7" ht="14.25">
      <c r="B288" s="12"/>
      <c r="C288" s="12"/>
      <c r="D288" s="13" t="s">
        <v>216</v>
      </c>
      <c r="E288" s="14"/>
      <c r="F288" s="14"/>
      <c r="G288" s="14">
        <f t="shared" si="4"/>
        <v>0</v>
      </c>
    </row>
    <row r="289" spans="2:7" ht="14.25">
      <c r="B289" s="12"/>
      <c r="C289" s="12"/>
      <c r="D289" s="13" t="s">
        <v>217</v>
      </c>
      <c r="E289" s="14">
        <f>+E290+E291+E292+E293</f>
        <v>0</v>
      </c>
      <c r="F289" s="14">
        <f>+F290+F291+F292+F293</f>
        <v>0</v>
      </c>
      <c r="G289" s="14">
        <f t="shared" si="4"/>
        <v>0</v>
      </c>
    </row>
    <row r="290" spans="2:7" ht="14.25">
      <c r="B290" s="12"/>
      <c r="C290" s="12"/>
      <c r="D290" s="13" t="s">
        <v>218</v>
      </c>
      <c r="E290" s="14"/>
      <c r="F290" s="14"/>
      <c r="G290" s="14">
        <f t="shared" si="4"/>
        <v>0</v>
      </c>
    </row>
    <row r="291" spans="2:7" ht="14.25">
      <c r="B291" s="12"/>
      <c r="C291" s="12"/>
      <c r="D291" s="13" t="s">
        <v>219</v>
      </c>
      <c r="E291" s="14"/>
      <c r="F291" s="14"/>
      <c r="G291" s="14">
        <f t="shared" si="4"/>
        <v>0</v>
      </c>
    </row>
    <row r="292" spans="2:7" ht="14.25">
      <c r="B292" s="12"/>
      <c r="C292" s="12"/>
      <c r="D292" s="13" t="s">
        <v>220</v>
      </c>
      <c r="E292" s="14"/>
      <c r="F292" s="14"/>
      <c r="G292" s="14">
        <f t="shared" si="4"/>
        <v>0</v>
      </c>
    </row>
    <row r="293" spans="2:7" ht="14.25">
      <c r="B293" s="12"/>
      <c r="C293" s="12"/>
      <c r="D293" s="13" t="s">
        <v>221</v>
      </c>
      <c r="E293" s="14"/>
      <c r="F293" s="14"/>
      <c r="G293" s="14">
        <f t="shared" si="4"/>
        <v>0</v>
      </c>
    </row>
    <row r="294" spans="2:7" ht="14.25">
      <c r="B294" s="12"/>
      <c r="C294" s="15"/>
      <c r="D294" s="16" t="s">
        <v>222</v>
      </c>
      <c r="E294" s="17">
        <f>+E281+E282+E283+E284+E285+E286+E287+E288+E289</f>
        <v>141</v>
      </c>
      <c r="F294" s="17">
        <f>+F281+F282+F283+F284+F285+F286+F287+F288+F289</f>
        <v>258</v>
      </c>
      <c r="G294" s="17">
        <f t="shared" si="4"/>
        <v>-117</v>
      </c>
    </row>
    <row r="295" spans="2:7" ht="14.25">
      <c r="B295" s="12"/>
      <c r="C295" s="9" t="s">
        <v>123</v>
      </c>
      <c r="D295" s="13" t="s">
        <v>223</v>
      </c>
      <c r="E295" s="14"/>
      <c r="F295" s="14"/>
      <c r="G295" s="14">
        <f t="shared" si="4"/>
        <v>0</v>
      </c>
    </row>
    <row r="296" spans="2:7" ht="14.25">
      <c r="B296" s="12"/>
      <c r="C296" s="12"/>
      <c r="D296" s="13" t="s">
        <v>224</v>
      </c>
      <c r="E296" s="14"/>
      <c r="F296" s="14"/>
      <c r="G296" s="14">
        <f t="shared" si="4"/>
        <v>0</v>
      </c>
    </row>
    <row r="297" spans="2:7" ht="14.25">
      <c r="B297" s="12"/>
      <c r="C297" s="12"/>
      <c r="D297" s="13" t="s">
        <v>225</v>
      </c>
      <c r="E297" s="14"/>
      <c r="F297" s="14"/>
      <c r="G297" s="14">
        <f t="shared" si="4"/>
        <v>0</v>
      </c>
    </row>
    <row r="298" spans="2:7" ht="14.25">
      <c r="B298" s="12"/>
      <c r="C298" s="12"/>
      <c r="D298" s="13" t="s">
        <v>226</v>
      </c>
      <c r="E298" s="14"/>
      <c r="F298" s="14"/>
      <c r="G298" s="14">
        <f t="shared" si="4"/>
        <v>0</v>
      </c>
    </row>
    <row r="299" spans="2:7" ht="14.25">
      <c r="B299" s="12"/>
      <c r="C299" s="12"/>
      <c r="D299" s="13" t="s">
        <v>227</v>
      </c>
      <c r="E299" s="14"/>
      <c r="F299" s="14"/>
      <c r="G299" s="14">
        <f t="shared" si="4"/>
        <v>0</v>
      </c>
    </row>
    <row r="300" spans="2:7" ht="14.25">
      <c r="B300" s="12"/>
      <c r="C300" s="12"/>
      <c r="D300" s="13" t="s">
        <v>228</v>
      </c>
      <c r="E300" s="14"/>
      <c r="F300" s="14"/>
      <c r="G300" s="14">
        <f t="shared" si="4"/>
        <v>0</v>
      </c>
    </row>
    <row r="301" spans="2:7" ht="14.25">
      <c r="B301" s="12"/>
      <c r="C301" s="12"/>
      <c r="D301" s="13" t="s">
        <v>229</v>
      </c>
      <c r="E301" s="14"/>
      <c r="F301" s="14"/>
      <c r="G301" s="14">
        <f t="shared" si="4"/>
        <v>0</v>
      </c>
    </row>
    <row r="302" spans="2:7" ht="14.25">
      <c r="B302" s="12"/>
      <c r="C302" s="12"/>
      <c r="D302" s="13" t="s">
        <v>230</v>
      </c>
      <c r="E302" s="14">
        <f>+E303+E304+E305</f>
        <v>0</v>
      </c>
      <c r="F302" s="14">
        <f>+F303+F304+F305</f>
        <v>0</v>
      </c>
      <c r="G302" s="14">
        <f t="shared" si="4"/>
        <v>0</v>
      </c>
    </row>
    <row r="303" spans="2:7" ht="14.25">
      <c r="B303" s="12"/>
      <c r="C303" s="12"/>
      <c r="D303" s="13" t="s">
        <v>231</v>
      </c>
      <c r="E303" s="14"/>
      <c r="F303" s="14"/>
      <c r="G303" s="14">
        <f t="shared" si="4"/>
        <v>0</v>
      </c>
    </row>
    <row r="304" spans="2:7" ht="14.25">
      <c r="B304" s="12"/>
      <c r="C304" s="12"/>
      <c r="D304" s="13" t="s">
        <v>232</v>
      </c>
      <c r="E304" s="14"/>
      <c r="F304" s="14"/>
      <c r="G304" s="14">
        <f t="shared" si="4"/>
        <v>0</v>
      </c>
    </row>
    <row r="305" spans="2:7" ht="14.25">
      <c r="B305" s="12"/>
      <c r="C305" s="12"/>
      <c r="D305" s="13" t="s">
        <v>233</v>
      </c>
      <c r="E305" s="14"/>
      <c r="F305" s="14"/>
      <c r="G305" s="14">
        <f t="shared" si="4"/>
        <v>0</v>
      </c>
    </row>
    <row r="306" spans="2:7" ht="14.25">
      <c r="B306" s="12"/>
      <c r="C306" s="15"/>
      <c r="D306" s="16" t="s">
        <v>234</v>
      </c>
      <c r="E306" s="17">
        <f>+E295+E296+E297+E298+E299+E300+E301+E302</f>
        <v>0</v>
      </c>
      <c r="F306" s="17">
        <f>+F295+F296+F297+F298+F299+F300+F301+F302</f>
        <v>0</v>
      </c>
      <c r="G306" s="17">
        <f t="shared" si="4"/>
        <v>0</v>
      </c>
    </row>
    <row r="307" spans="2:7" ht="14.25">
      <c r="B307" s="15"/>
      <c r="C307" s="18" t="s">
        <v>235</v>
      </c>
      <c r="D307" s="21"/>
      <c r="E307" s="22">
        <f xml:space="preserve"> +E294 - E306</f>
        <v>141</v>
      </c>
      <c r="F307" s="22">
        <f xml:space="preserve"> +F294 - F306</f>
        <v>258</v>
      </c>
      <c r="G307" s="22">
        <f t="shared" si="4"/>
        <v>-117</v>
      </c>
    </row>
    <row r="308" spans="2:7" ht="14.25">
      <c r="B308" s="18" t="s">
        <v>236</v>
      </c>
      <c r="C308" s="23"/>
      <c r="D308" s="19"/>
      <c r="E308" s="20">
        <f xml:space="preserve"> +E280 +E307</f>
        <v>17121225</v>
      </c>
      <c r="F308" s="20">
        <f xml:space="preserve"> +F280 +F307</f>
        <v>8555863</v>
      </c>
      <c r="G308" s="20">
        <f t="shared" si="4"/>
        <v>8565362</v>
      </c>
    </row>
    <row r="309" spans="2:7" ht="14.25">
      <c r="B309" s="9" t="s">
        <v>237</v>
      </c>
      <c r="C309" s="9" t="s">
        <v>9</v>
      </c>
      <c r="D309" s="13" t="s">
        <v>238</v>
      </c>
      <c r="E309" s="14">
        <f>+E310+E311</f>
        <v>0</v>
      </c>
      <c r="F309" s="14">
        <f>+F310+F311</f>
        <v>0</v>
      </c>
      <c r="G309" s="14">
        <f t="shared" si="4"/>
        <v>0</v>
      </c>
    </row>
    <row r="310" spans="2:7" ht="14.25">
      <c r="B310" s="12"/>
      <c r="C310" s="12"/>
      <c r="D310" s="13" t="s">
        <v>239</v>
      </c>
      <c r="E310" s="14"/>
      <c r="F310" s="14"/>
      <c r="G310" s="14">
        <f t="shared" si="4"/>
        <v>0</v>
      </c>
    </row>
    <row r="311" spans="2:7" ht="14.25">
      <c r="B311" s="12"/>
      <c r="C311" s="12"/>
      <c r="D311" s="13" t="s">
        <v>240</v>
      </c>
      <c r="E311" s="14"/>
      <c r="F311" s="14"/>
      <c r="G311" s="14">
        <f t="shared" si="4"/>
        <v>0</v>
      </c>
    </row>
    <row r="312" spans="2:7" ht="14.25">
      <c r="B312" s="12"/>
      <c r="C312" s="12"/>
      <c r="D312" s="13" t="s">
        <v>241</v>
      </c>
      <c r="E312" s="14">
        <f>+E313+E314</f>
        <v>0</v>
      </c>
      <c r="F312" s="14">
        <f>+F313+F314</f>
        <v>0</v>
      </c>
      <c r="G312" s="14">
        <f t="shared" si="4"/>
        <v>0</v>
      </c>
    </row>
    <row r="313" spans="2:7" ht="14.25">
      <c r="B313" s="12"/>
      <c r="C313" s="12"/>
      <c r="D313" s="13" t="s">
        <v>242</v>
      </c>
      <c r="E313" s="14"/>
      <c r="F313" s="14"/>
      <c r="G313" s="14">
        <f t="shared" si="4"/>
        <v>0</v>
      </c>
    </row>
    <row r="314" spans="2:7" ht="14.25">
      <c r="B314" s="12"/>
      <c r="C314" s="12"/>
      <c r="D314" s="13" t="s">
        <v>243</v>
      </c>
      <c r="E314" s="14"/>
      <c r="F314" s="14"/>
      <c r="G314" s="14">
        <f t="shared" si="4"/>
        <v>0</v>
      </c>
    </row>
    <row r="315" spans="2:7" ht="14.25">
      <c r="B315" s="12"/>
      <c r="C315" s="12"/>
      <c r="D315" s="13" t="s">
        <v>244</v>
      </c>
      <c r="E315" s="14"/>
      <c r="F315" s="14"/>
      <c r="G315" s="14">
        <f t="shared" si="4"/>
        <v>0</v>
      </c>
    </row>
    <row r="316" spans="2:7" ht="14.25">
      <c r="B316" s="12"/>
      <c r="C316" s="12"/>
      <c r="D316" s="13" t="s">
        <v>245</v>
      </c>
      <c r="E316" s="14"/>
      <c r="F316" s="14"/>
      <c r="G316" s="14">
        <f t="shared" si="4"/>
        <v>0</v>
      </c>
    </row>
    <row r="317" spans="2:7" ht="14.25">
      <c r="B317" s="12"/>
      <c r="C317" s="12"/>
      <c r="D317" s="13" t="s">
        <v>246</v>
      </c>
      <c r="E317" s="14">
        <f>+E318+E319</f>
        <v>0</v>
      </c>
      <c r="F317" s="14">
        <f>+F318+F319</f>
        <v>0</v>
      </c>
      <c r="G317" s="14">
        <f t="shared" si="4"/>
        <v>0</v>
      </c>
    </row>
    <row r="318" spans="2:7" ht="14.25">
      <c r="B318" s="12"/>
      <c r="C318" s="12"/>
      <c r="D318" s="13" t="s">
        <v>247</v>
      </c>
      <c r="E318" s="14"/>
      <c r="F318" s="14"/>
      <c r="G318" s="14">
        <f t="shared" si="4"/>
        <v>0</v>
      </c>
    </row>
    <row r="319" spans="2:7" ht="14.25">
      <c r="B319" s="12"/>
      <c r="C319" s="12"/>
      <c r="D319" s="13" t="s">
        <v>248</v>
      </c>
      <c r="E319" s="14"/>
      <c r="F319" s="14"/>
      <c r="G319" s="14">
        <f t="shared" si="4"/>
        <v>0</v>
      </c>
    </row>
    <row r="320" spans="2:7" ht="14.25">
      <c r="B320" s="12"/>
      <c r="C320" s="12"/>
      <c r="D320" s="13" t="s">
        <v>249</v>
      </c>
      <c r="E320" s="14">
        <f>+E321</f>
        <v>0</v>
      </c>
      <c r="F320" s="14">
        <f>+F321</f>
        <v>0</v>
      </c>
      <c r="G320" s="14">
        <f t="shared" si="4"/>
        <v>0</v>
      </c>
    </row>
    <row r="321" spans="2:7" ht="14.25">
      <c r="B321" s="12"/>
      <c r="C321" s="12"/>
      <c r="D321" s="13" t="s">
        <v>250</v>
      </c>
      <c r="E321" s="14"/>
      <c r="F321" s="14"/>
      <c r="G321" s="14">
        <f t="shared" si="4"/>
        <v>0</v>
      </c>
    </row>
    <row r="322" spans="2:7" ht="14.25">
      <c r="B322" s="12"/>
      <c r="C322" s="12"/>
      <c r="D322" s="13" t="s">
        <v>251</v>
      </c>
      <c r="E322" s="14">
        <f>+E323</f>
        <v>0</v>
      </c>
      <c r="F322" s="14">
        <f>+F323</f>
        <v>0</v>
      </c>
      <c r="G322" s="14">
        <f t="shared" si="4"/>
        <v>0</v>
      </c>
    </row>
    <row r="323" spans="2:7" ht="14.25">
      <c r="B323" s="12"/>
      <c r="C323" s="12"/>
      <c r="D323" s="13" t="s">
        <v>252</v>
      </c>
      <c r="E323" s="14"/>
      <c r="F323" s="14"/>
      <c r="G323" s="14">
        <f t="shared" si="4"/>
        <v>0</v>
      </c>
    </row>
    <row r="324" spans="2:7" ht="14.25">
      <c r="B324" s="12"/>
      <c r="C324" s="12"/>
      <c r="D324" s="13" t="s">
        <v>253</v>
      </c>
      <c r="E324" s="14"/>
      <c r="F324" s="14"/>
      <c r="G324" s="14">
        <f t="shared" si="4"/>
        <v>0</v>
      </c>
    </row>
    <row r="325" spans="2:7" ht="14.25">
      <c r="B325" s="12"/>
      <c r="C325" s="12"/>
      <c r="D325" s="13" t="s">
        <v>254</v>
      </c>
      <c r="E325" s="14"/>
      <c r="F325" s="14"/>
      <c r="G325" s="14">
        <f t="shared" si="4"/>
        <v>0</v>
      </c>
    </row>
    <row r="326" spans="2:7" ht="14.25">
      <c r="B326" s="12"/>
      <c r="C326" s="12"/>
      <c r="D326" s="13" t="s">
        <v>255</v>
      </c>
      <c r="E326" s="14">
        <f>+E327</f>
        <v>0</v>
      </c>
      <c r="F326" s="14">
        <f>+F327</f>
        <v>0</v>
      </c>
      <c r="G326" s="14">
        <f t="shared" si="4"/>
        <v>0</v>
      </c>
    </row>
    <row r="327" spans="2:7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</row>
    <row r="328" spans="2:7" ht="14.25">
      <c r="B328" s="12"/>
      <c r="C328" s="15"/>
      <c r="D328" s="16" t="s">
        <v>257</v>
      </c>
      <c r="E328" s="17">
        <f>+E309+E312+E315+E316+E317+E320+E322+E324+E325+E326</f>
        <v>0</v>
      </c>
      <c r="F328" s="17">
        <f>+F309+F312+F315+F316+F317+F320+F322+F324+F325+F326</f>
        <v>0</v>
      </c>
      <c r="G328" s="17">
        <f t="shared" si="5"/>
        <v>0</v>
      </c>
    </row>
    <row r="329" spans="2:7" ht="14.25">
      <c r="B329" s="12"/>
      <c r="C329" s="9" t="s">
        <v>123</v>
      </c>
      <c r="D329" s="13" t="s">
        <v>258</v>
      </c>
      <c r="E329" s="14"/>
      <c r="F329" s="14"/>
      <c r="G329" s="14">
        <f t="shared" si="5"/>
        <v>0</v>
      </c>
    </row>
    <row r="330" spans="2:7" ht="14.25">
      <c r="B330" s="12"/>
      <c r="C330" s="12"/>
      <c r="D330" s="13" t="s">
        <v>259</v>
      </c>
      <c r="E330" s="14"/>
      <c r="F330" s="14"/>
      <c r="G330" s="14">
        <f t="shared" si="5"/>
        <v>0</v>
      </c>
    </row>
    <row r="331" spans="2:7" ht="14.25">
      <c r="B331" s="12"/>
      <c r="C331" s="12"/>
      <c r="D331" s="13" t="s">
        <v>260</v>
      </c>
      <c r="E331" s="14">
        <f>+E332+E333+E334+E335</f>
        <v>0</v>
      </c>
      <c r="F331" s="14">
        <f>+F332+F333+F334+F335</f>
        <v>0</v>
      </c>
      <c r="G331" s="14">
        <f t="shared" si="5"/>
        <v>0</v>
      </c>
    </row>
    <row r="332" spans="2:7" ht="14.25">
      <c r="B332" s="12"/>
      <c r="C332" s="12"/>
      <c r="D332" s="13" t="s">
        <v>261</v>
      </c>
      <c r="E332" s="14"/>
      <c r="F332" s="14"/>
      <c r="G332" s="14">
        <f t="shared" si="5"/>
        <v>0</v>
      </c>
    </row>
    <row r="333" spans="2:7" ht="14.25">
      <c r="B333" s="12"/>
      <c r="C333" s="12"/>
      <c r="D333" s="13" t="s">
        <v>262</v>
      </c>
      <c r="E333" s="14"/>
      <c r="F333" s="14"/>
      <c r="G333" s="14">
        <f t="shared" si="5"/>
        <v>0</v>
      </c>
    </row>
    <row r="334" spans="2:7" ht="14.25">
      <c r="B334" s="12"/>
      <c r="C334" s="12"/>
      <c r="D334" s="13" t="s">
        <v>263</v>
      </c>
      <c r="E334" s="14"/>
      <c r="F334" s="14"/>
      <c r="G334" s="14">
        <f t="shared" si="5"/>
        <v>0</v>
      </c>
    </row>
    <row r="335" spans="2:7" ht="14.25">
      <c r="B335" s="12"/>
      <c r="C335" s="12"/>
      <c r="D335" s="13" t="s">
        <v>264</v>
      </c>
      <c r="E335" s="14"/>
      <c r="F335" s="14"/>
      <c r="G335" s="14">
        <f t="shared" si="5"/>
        <v>0</v>
      </c>
    </row>
    <row r="336" spans="2:7" ht="14.25">
      <c r="B336" s="12"/>
      <c r="C336" s="12"/>
      <c r="D336" s="13" t="s">
        <v>265</v>
      </c>
      <c r="E336" s="14"/>
      <c r="F336" s="14"/>
      <c r="G336" s="14">
        <f t="shared" si="5"/>
        <v>0</v>
      </c>
    </row>
    <row r="337" spans="2:7" ht="14.25">
      <c r="B337" s="12"/>
      <c r="C337" s="12"/>
      <c r="D337" s="13" t="s">
        <v>266</v>
      </c>
      <c r="E337" s="14"/>
      <c r="F337" s="14"/>
      <c r="G337" s="14">
        <f t="shared" si="5"/>
        <v>0</v>
      </c>
    </row>
    <row r="338" spans="2:7" ht="14.25">
      <c r="B338" s="12"/>
      <c r="C338" s="12"/>
      <c r="D338" s="13" t="s">
        <v>267</v>
      </c>
      <c r="E338" s="14"/>
      <c r="F338" s="14"/>
      <c r="G338" s="14">
        <f t="shared" si="5"/>
        <v>0</v>
      </c>
    </row>
    <row r="339" spans="2:7" ht="14.25">
      <c r="B339" s="12"/>
      <c r="C339" s="12"/>
      <c r="D339" s="13" t="s">
        <v>268</v>
      </c>
      <c r="E339" s="14">
        <f>+E340</f>
        <v>1000000</v>
      </c>
      <c r="F339" s="14">
        <f>+F340</f>
        <v>1203000</v>
      </c>
      <c r="G339" s="14">
        <f t="shared" si="5"/>
        <v>-203000</v>
      </c>
    </row>
    <row r="340" spans="2:7" ht="14.25">
      <c r="B340" s="12"/>
      <c r="C340" s="12"/>
      <c r="D340" s="13" t="s">
        <v>269</v>
      </c>
      <c r="E340" s="14">
        <v>1000000</v>
      </c>
      <c r="F340" s="14">
        <v>1203000</v>
      </c>
      <c r="G340" s="14">
        <f t="shared" si="5"/>
        <v>-203000</v>
      </c>
    </row>
    <row r="341" spans="2:7" ht="14.25">
      <c r="B341" s="12"/>
      <c r="C341" s="12"/>
      <c r="D341" s="13" t="s">
        <v>270</v>
      </c>
      <c r="E341" s="14">
        <f>+E342+E343</f>
        <v>3383000</v>
      </c>
      <c r="F341" s="14">
        <f>+F342+F343</f>
        <v>2590000</v>
      </c>
      <c r="G341" s="14">
        <f t="shared" si="5"/>
        <v>793000</v>
      </c>
    </row>
    <row r="342" spans="2:7" ht="14.25">
      <c r="B342" s="12"/>
      <c r="C342" s="12"/>
      <c r="D342" s="13" t="s">
        <v>271</v>
      </c>
      <c r="E342" s="14"/>
      <c r="F342" s="14">
        <v>100000</v>
      </c>
      <c r="G342" s="14">
        <f t="shared" si="5"/>
        <v>-100000</v>
      </c>
    </row>
    <row r="343" spans="2:7" ht="14.25">
      <c r="B343" s="12"/>
      <c r="C343" s="12"/>
      <c r="D343" s="13" t="s">
        <v>272</v>
      </c>
      <c r="E343" s="14">
        <v>3383000</v>
      </c>
      <c r="F343" s="14">
        <v>2490000</v>
      </c>
      <c r="G343" s="14">
        <f t="shared" si="5"/>
        <v>893000</v>
      </c>
    </row>
    <row r="344" spans="2:7" ht="14.25">
      <c r="B344" s="12"/>
      <c r="C344" s="12"/>
      <c r="D344" s="13" t="s">
        <v>273</v>
      </c>
      <c r="E344" s="14"/>
      <c r="F344" s="14"/>
      <c r="G344" s="14">
        <f t="shared" si="5"/>
        <v>0</v>
      </c>
    </row>
    <row r="345" spans="2:7" ht="14.25">
      <c r="B345" s="12"/>
      <c r="C345" s="12"/>
      <c r="D345" s="13" t="s">
        <v>274</v>
      </c>
      <c r="E345" s="14"/>
      <c r="F345" s="14"/>
      <c r="G345" s="14">
        <f t="shared" si="5"/>
        <v>0</v>
      </c>
    </row>
    <row r="346" spans="2:7" ht="14.25">
      <c r="B346" s="12"/>
      <c r="C346" s="12"/>
      <c r="D346" s="13" t="s">
        <v>275</v>
      </c>
      <c r="E346" s="14"/>
      <c r="F346" s="14"/>
      <c r="G346" s="14">
        <f t="shared" si="5"/>
        <v>0</v>
      </c>
    </row>
    <row r="347" spans="2:7" ht="14.25">
      <c r="B347" s="12"/>
      <c r="C347" s="15"/>
      <c r="D347" s="16" t="s">
        <v>276</v>
      </c>
      <c r="E347" s="17">
        <f>+E329+E330+E331+E336+E337+E338+E339+E341+E344+E345+E346</f>
        <v>4383000</v>
      </c>
      <c r="F347" s="17">
        <f>+F329+F330+F331+F336+F337+F338+F339+F341+F344+F345+F346</f>
        <v>3793000</v>
      </c>
      <c r="G347" s="17">
        <f t="shared" si="5"/>
        <v>590000</v>
      </c>
    </row>
    <row r="348" spans="2:7" ht="14.25">
      <c r="B348" s="15"/>
      <c r="C348" s="24" t="s">
        <v>277</v>
      </c>
      <c r="D348" s="25"/>
      <c r="E348" s="26">
        <f xml:space="preserve"> +E328 - E347</f>
        <v>-4383000</v>
      </c>
      <c r="F348" s="26">
        <f xml:space="preserve"> +F328 - F347</f>
        <v>-3793000</v>
      </c>
      <c r="G348" s="26">
        <f t="shared" si="5"/>
        <v>-590000</v>
      </c>
    </row>
    <row r="349" spans="2:7" ht="14.25">
      <c r="B349" s="18" t="s">
        <v>278</v>
      </c>
      <c r="C349" s="27"/>
      <c r="D349" s="28"/>
      <c r="E349" s="29">
        <f xml:space="preserve"> +E308 +E348</f>
        <v>12738225</v>
      </c>
      <c r="F349" s="29">
        <f xml:space="preserve"> +F308 +F348</f>
        <v>4762863</v>
      </c>
      <c r="G349" s="29">
        <f t="shared" si="5"/>
        <v>7975362</v>
      </c>
    </row>
    <row r="350" spans="2:7" ht="14.25">
      <c r="B350" s="30" t="s">
        <v>279</v>
      </c>
      <c r="C350" s="27" t="s">
        <v>280</v>
      </c>
      <c r="D350" s="28"/>
      <c r="E350" s="29">
        <v>46757219</v>
      </c>
      <c r="F350" s="29">
        <v>50450803</v>
      </c>
      <c r="G350" s="29">
        <f t="shared" si="5"/>
        <v>-3693584</v>
      </c>
    </row>
    <row r="351" spans="2:7" ht="14.25">
      <c r="B351" s="31"/>
      <c r="C351" s="27" t="s">
        <v>281</v>
      </c>
      <c r="D351" s="28"/>
      <c r="E351" s="29">
        <f xml:space="preserve"> +E349 +E350</f>
        <v>59495444</v>
      </c>
      <c r="F351" s="29">
        <f xml:space="preserve"> +F349 +F350</f>
        <v>55213666</v>
      </c>
      <c r="G351" s="29">
        <f t="shared" si="5"/>
        <v>4281778</v>
      </c>
    </row>
    <row r="352" spans="2:7" ht="14.25">
      <c r="B352" s="31"/>
      <c r="C352" s="27" t="s">
        <v>282</v>
      </c>
      <c r="D352" s="28"/>
      <c r="E352" s="29"/>
      <c r="F352" s="29"/>
      <c r="G352" s="29">
        <f t="shared" si="5"/>
        <v>0</v>
      </c>
    </row>
    <row r="353" spans="2:7" ht="14.25">
      <c r="B353" s="31"/>
      <c r="C353" s="27" t="s">
        <v>283</v>
      </c>
      <c r="D353" s="28"/>
      <c r="E353" s="29">
        <f>+E354+E355+E356+E357</f>
        <v>4151917</v>
      </c>
      <c r="F353" s="29">
        <f>+F354+F355+F356+F357</f>
        <v>0</v>
      </c>
      <c r="G353" s="29">
        <f t="shared" si="5"/>
        <v>4151917</v>
      </c>
    </row>
    <row r="354" spans="2:7" ht="14.25">
      <c r="B354" s="31"/>
      <c r="C354" s="32" t="s">
        <v>284</v>
      </c>
      <c r="D354" s="25"/>
      <c r="E354" s="26"/>
      <c r="F354" s="26"/>
      <c r="G354" s="26">
        <f t="shared" si="5"/>
        <v>0</v>
      </c>
    </row>
    <row r="355" spans="2:7" ht="14.25">
      <c r="B355" s="31"/>
      <c r="C355" s="32" t="s">
        <v>285</v>
      </c>
      <c r="D355" s="25"/>
      <c r="E355" s="26"/>
      <c r="F355" s="26"/>
      <c r="G355" s="26">
        <f t="shared" si="5"/>
        <v>0</v>
      </c>
    </row>
    <row r="356" spans="2:7" ht="14.25">
      <c r="B356" s="31"/>
      <c r="C356" s="32" t="s">
        <v>286</v>
      </c>
      <c r="D356" s="25"/>
      <c r="E356" s="26">
        <v>4151917</v>
      </c>
      <c r="F356" s="26"/>
      <c r="G356" s="26">
        <f t="shared" si="5"/>
        <v>4151917</v>
      </c>
    </row>
    <row r="357" spans="2:7" ht="14.25">
      <c r="B357" s="31"/>
      <c r="C357" s="32" t="s">
        <v>287</v>
      </c>
      <c r="D357" s="25"/>
      <c r="E357" s="26"/>
      <c r="F357" s="26"/>
      <c r="G357" s="26">
        <f t="shared" si="5"/>
        <v>0</v>
      </c>
    </row>
    <row r="358" spans="2:7" ht="14.25">
      <c r="B358" s="31"/>
      <c r="C358" s="27" t="s">
        <v>288</v>
      </c>
      <c r="D358" s="28"/>
      <c r="E358" s="29">
        <f>+E359+E360+E361+E362+E363</f>
        <v>16831674</v>
      </c>
      <c r="F358" s="29">
        <f>+F359+F360+F361+F362+F363</f>
        <v>8456447</v>
      </c>
      <c r="G358" s="29">
        <f t="shared" si="5"/>
        <v>8375227</v>
      </c>
    </row>
    <row r="359" spans="2:7" ht="14.25">
      <c r="B359" s="31"/>
      <c r="C359" s="32" t="s">
        <v>289</v>
      </c>
      <c r="D359" s="25"/>
      <c r="E359" s="26">
        <v>480000</v>
      </c>
      <c r="F359" s="26">
        <v>480000</v>
      </c>
      <c r="G359" s="26">
        <f t="shared" si="5"/>
        <v>0</v>
      </c>
    </row>
    <row r="360" spans="2:7" ht="14.25">
      <c r="B360" s="31"/>
      <c r="C360" s="32" t="s">
        <v>290</v>
      </c>
      <c r="D360" s="25"/>
      <c r="E360" s="26"/>
      <c r="F360" s="26">
        <v>1000000</v>
      </c>
      <c r="G360" s="26">
        <f t="shared" si="5"/>
        <v>-1000000</v>
      </c>
    </row>
    <row r="361" spans="2:7" ht="14.25">
      <c r="B361" s="31"/>
      <c r="C361" s="32" t="s">
        <v>291</v>
      </c>
      <c r="D361" s="25"/>
      <c r="E361" s="26">
        <v>16351674</v>
      </c>
      <c r="F361" s="26">
        <v>6976447</v>
      </c>
      <c r="G361" s="26">
        <f t="shared" si="5"/>
        <v>9375227</v>
      </c>
    </row>
    <row r="362" spans="2:7" ht="14.25">
      <c r="B362" s="31"/>
      <c r="C362" s="32" t="s">
        <v>292</v>
      </c>
      <c r="D362" s="25"/>
      <c r="E362" s="26"/>
      <c r="F362" s="26"/>
      <c r="G362" s="26">
        <f t="shared" si="5"/>
        <v>0</v>
      </c>
    </row>
    <row r="363" spans="2:7" ht="14.25">
      <c r="B363" s="31"/>
      <c r="C363" s="32" t="s">
        <v>293</v>
      </c>
      <c r="D363" s="25"/>
      <c r="E363" s="26"/>
      <c r="F363" s="26"/>
      <c r="G363" s="26">
        <f t="shared" si="5"/>
        <v>0</v>
      </c>
    </row>
    <row r="364" spans="2:7" ht="14.25">
      <c r="B364" s="33"/>
      <c r="C364" s="27" t="s">
        <v>294</v>
      </c>
      <c r="D364" s="28"/>
      <c r="E364" s="29">
        <f xml:space="preserve"> +E351 +E352 +E353 - E358</f>
        <v>46815687</v>
      </c>
      <c r="F364" s="29">
        <f xml:space="preserve"> +F351 +F352 +F353 - F358</f>
        <v>46757219</v>
      </c>
      <c r="G364" s="29">
        <f t="shared" si="5"/>
        <v>58468</v>
      </c>
    </row>
  </sheetData>
  <mergeCells count="13">
    <mergeCell ref="B350:B364"/>
    <mergeCell ref="B281:B307"/>
    <mergeCell ref="C281:C294"/>
    <mergeCell ref="C295:C306"/>
    <mergeCell ref="B309:B348"/>
    <mergeCell ref="C309:C328"/>
    <mergeCell ref="C329:C347"/>
    <mergeCell ref="B2:G2"/>
    <mergeCell ref="B3:G3"/>
    <mergeCell ref="B5:D5"/>
    <mergeCell ref="B6:B280"/>
    <mergeCell ref="C6:C185"/>
    <mergeCell ref="C186:C279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4"/>
  <sheetViews>
    <sheetView showGridLines="0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295</v>
      </c>
      <c r="C2" s="4"/>
      <c r="D2" s="4"/>
      <c r="E2" s="4"/>
      <c r="F2" s="4"/>
      <c r="G2" s="4"/>
    </row>
    <row r="3" spans="2:7" ht="21">
      <c r="B3" s="5" t="s">
        <v>296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297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298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</row>
    <row r="7" spans="2:7" ht="14.2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ht="14.2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ht="14.2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ht="14.2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ht="14.2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ht="14.2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ht="14.2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ht="14.2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ht="14.25">
      <c r="B32" s="12"/>
      <c r="C32" s="12"/>
      <c r="D32" s="13" t="s">
        <v>29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</row>
    <row r="33" spans="2:7" ht="14.2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ht="14.2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ht="14.2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ht="14.25">
      <c r="B44" s="12"/>
      <c r="C44" s="12"/>
      <c r="D44" s="13" t="s">
        <v>41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</row>
    <row r="45" spans="2:7" ht="14.25">
      <c r="B45" s="12"/>
      <c r="C45" s="12"/>
      <c r="D45" s="13" t="s">
        <v>42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ht="14.2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ht="14.2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ht="14.2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50</v>
      </c>
      <c r="E53" s="14">
        <f>+E54+E59+E65</f>
        <v>0</v>
      </c>
      <c r="F53" s="14">
        <f>+F54+F59+F65</f>
        <v>0</v>
      </c>
      <c r="G53" s="14">
        <f t="shared" si="0"/>
        <v>0</v>
      </c>
    </row>
    <row r="54" spans="2:7" ht="14.25">
      <c r="B54" s="12"/>
      <c r="C54" s="12"/>
      <c r="D54" s="13" t="s">
        <v>51</v>
      </c>
      <c r="E54" s="14">
        <f>+E55+E56+E57+E58</f>
        <v>0</v>
      </c>
      <c r="F54" s="14">
        <f>+F55+F56+F57+F58</f>
        <v>0</v>
      </c>
      <c r="G54" s="14">
        <f t="shared" si="0"/>
        <v>0</v>
      </c>
    </row>
    <row r="55" spans="2:7" ht="14.25">
      <c r="B55" s="12"/>
      <c r="C55" s="12"/>
      <c r="D55" s="13" t="s">
        <v>52</v>
      </c>
      <c r="E55" s="14"/>
      <c r="F55" s="14"/>
      <c r="G55" s="14">
        <f t="shared" si="0"/>
        <v>0</v>
      </c>
    </row>
    <row r="56" spans="2:7" ht="14.25">
      <c r="B56" s="12"/>
      <c r="C56" s="12"/>
      <c r="D56" s="13" t="s">
        <v>26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40</v>
      </c>
      <c r="E57" s="14"/>
      <c r="F57" s="14"/>
      <c r="G57" s="14">
        <f t="shared" si="0"/>
        <v>0</v>
      </c>
    </row>
    <row r="58" spans="2:7" ht="14.25">
      <c r="B58" s="12"/>
      <c r="C58" s="12"/>
      <c r="D58" s="13" t="s">
        <v>48</v>
      </c>
      <c r="E58" s="14"/>
      <c r="F58" s="14"/>
      <c r="G58" s="14">
        <f t="shared" si="0"/>
        <v>0</v>
      </c>
    </row>
    <row r="59" spans="2:7" ht="14.25">
      <c r="B59" s="12"/>
      <c r="C59" s="12"/>
      <c r="D59" s="13" t="s">
        <v>53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</row>
    <row r="60" spans="2:7" ht="14.25">
      <c r="B60" s="12"/>
      <c r="C60" s="12"/>
      <c r="D60" s="13" t="s">
        <v>54</v>
      </c>
      <c r="E60" s="14"/>
      <c r="F60" s="14"/>
      <c r="G60" s="14">
        <f t="shared" si="0"/>
        <v>0</v>
      </c>
    </row>
    <row r="61" spans="2:7" ht="14.25">
      <c r="B61" s="12"/>
      <c r="C61" s="12"/>
      <c r="D61" s="13" t="s">
        <v>40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42</v>
      </c>
      <c r="E62" s="14"/>
      <c r="F62" s="14"/>
      <c r="G62" s="14">
        <f t="shared" si="0"/>
        <v>0</v>
      </c>
    </row>
    <row r="63" spans="2:7" ht="14.25">
      <c r="B63" s="12"/>
      <c r="C63" s="12"/>
      <c r="D63" s="13" t="s">
        <v>43</v>
      </c>
      <c r="E63" s="14"/>
      <c r="F63" s="14"/>
      <c r="G63" s="14">
        <f t="shared" si="0"/>
        <v>0</v>
      </c>
    </row>
    <row r="64" spans="2:7" ht="14.25">
      <c r="B64" s="12"/>
      <c r="C64" s="12"/>
      <c r="D64" s="13" t="s">
        <v>48</v>
      </c>
      <c r="E64" s="14"/>
      <c r="F64" s="14"/>
      <c r="G64" s="14">
        <f t="shared" si="0"/>
        <v>0</v>
      </c>
    </row>
    <row r="65" spans="2:7" ht="14.25">
      <c r="B65" s="12"/>
      <c r="C65" s="12"/>
      <c r="D65" s="13" t="s">
        <v>41</v>
      </c>
      <c r="E65" s="14">
        <f>+E66+E67+E68</f>
        <v>0</v>
      </c>
      <c r="F65" s="14">
        <f>+F66+F67+F68</f>
        <v>0</v>
      </c>
      <c r="G65" s="14">
        <f t="shared" si="0"/>
        <v>0</v>
      </c>
    </row>
    <row r="66" spans="2:7" ht="14.25">
      <c r="B66" s="12"/>
      <c r="C66" s="12"/>
      <c r="D66" s="13" t="s">
        <v>54</v>
      </c>
      <c r="E66" s="14"/>
      <c r="F66" s="14"/>
      <c r="G66" s="14">
        <f t="shared" si="0"/>
        <v>0</v>
      </c>
    </row>
    <row r="67" spans="2:7" ht="14.25">
      <c r="B67" s="12"/>
      <c r="C67" s="12"/>
      <c r="D67" s="13" t="s">
        <v>40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48</v>
      </c>
      <c r="E68" s="14"/>
      <c r="F68" s="14"/>
      <c r="G68" s="14">
        <f t="shared" si="0"/>
        <v>0</v>
      </c>
    </row>
    <row r="69" spans="2:7" ht="14.25">
      <c r="B69" s="12"/>
      <c r="C69" s="12"/>
      <c r="D69" s="13" t="s">
        <v>55</v>
      </c>
      <c r="E69" s="14">
        <f>+E70+E73+E74</f>
        <v>0</v>
      </c>
      <c r="F69" s="14">
        <f>+F70+F73+F74</f>
        <v>0</v>
      </c>
      <c r="G69" s="14">
        <f t="shared" si="0"/>
        <v>0</v>
      </c>
    </row>
    <row r="70" spans="2:7" ht="14.25">
      <c r="B70" s="12"/>
      <c r="C70" s="12"/>
      <c r="D70" s="13" t="s">
        <v>56</v>
      </c>
      <c r="E70" s="14">
        <f>+E71+E72</f>
        <v>0</v>
      </c>
      <c r="F70" s="14">
        <f>+F71+F72</f>
        <v>0</v>
      </c>
      <c r="G70" s="14">
        <f t="shared" si="0"/>
        <v>0</v>
      </c>
    </row>
    <row r="71" spans="2:7" ht="14.25">
      <c r="B71" s="12"/>
      <c r="C71" s="12"/>
      <c r="D71" s="13" t="s">
        <v>52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26</v>
      </c>
      <c r="E72" s="14"/>
      <c r="F72" s="14"/>
      <c r="G72" s="14">
        <f t="shared" si="1"/>
        <v>0</v>
      </c>
    </row>
    <row r="73" spans="2:7" ht="14.25">
      <c r="B73" s="12"/>
      <c r="C73" s="12"/>
      <c r="D73" s="13" t="s">
        <v>57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41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</row>
    <row r="75" spans="2:7" ht="14.25">
      <c r="B75" s="12"/>
      <c r="C75" s="12"/>
      <c r="D75" s="13" t="s">
        <v>42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43</v>
      </c>
      <c r="E76" s="14"/>
      <c r="F76" s="14"/>
      <c r="G76" s="14">
        <f t="shared" si="1"/>
        <v>0</v>
      </c>
    </row>
    <row r="77" spans="2:7" ht="14.25">
      <c r="B77" s="12"/>
      <c r="C77" s="12"/>
      <c r="D77" s="13" t="s">
        <v>46</v>
      </c>
      <c r="E77" s="14"/>
      <c r="F77" s="14"/>
      <c r="G77" s="14">
        <f t="shared" si="1"/>
        <v>0</v>
      </c>
    </row>
    <row r="78" spans="2:7" ht="14.25">
      <c r="B78" s="12"/>
      <c r="C78" s="12"/>
      <c r="D78" s="13" t="s">
        <v>47</v>
      </c>
      <c r="E78" s="14"/>
      <c r="F78" s="14"/>
      <c r="G78" s="14">
        <f t="shared" si="1"/>
        <v>0</v>
      </c>
    </row>
    <row r="79" spans="2:7" ht="14.25">
      <c r="B79" s="12"/>
      <c r="C79" s="12"/>
      <c r="D79" s="13" t="s">
        <v>48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58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</row>
    <row r="81" spans="2:7" ht="14.25">
      <c r="B81" s="12"/>
      <c r="C81" s="12"/>
      <c r="D81" s="13" t="s">
        <v>59</v>
      </c>
      <c r="E81" s="14">
        <f>+E82+E83</f>
        <v>0</v>
      </c>
      <c r="F81" s="14">
        <f>+F82+F83</f>
        <v>0</v>
      </c>
      <c r="G81" s="14">
        <f t="shared" si="1"/>
        <v>0</v>
      </c>
    </row>
    <row r="82" spans="2:7" ht="14.25">
      <c r="B82" s="12"/>
      <c r="C82" s="12"/>
      <c r="D82" s="13" t="s">
        <v>60</v>
      </c>
      <c r="E82" s="14"/>
      <c r="F82" s="14"/>
      <c r="G82" s="14">
        <f t="shared" si="1"/>
        <v>0</v>
      </c>
    </row>
    <row r="83" spans="2:7" ht="14.25">
      <c r="B83" s="12"/>
      <c r="C83" s="12"/>
      <c r="D83" s="13" t="s">
        <v>61</v>
      </c>
      <c r="E83" s="14"/>
      <c r="F83" s="14"/>
      <c r="G83" s="14">
        <f t="shared" si="1"/>
        <v>0</v>
      </c>
    </row>
    <row r="84" spans="2:7" ht="14.25">
      <c r="B84" s="12"/>
      <c r="C84" s="12"/>
      <c r="D84" s="13" t="s">
        <v>62</v>
      </c>
      <c r="E84" s="14">
        <f>+E85+E86</f>
        <v>0</v>
      </c>
      <c r="F84" s="14">
        <f>+F85+F86</f>
        <v>0</v>
      </c>
      <c r="G84" s="14">
        <f t="shared" si="1"/>
        <v>0</v>
      </c>
    </row>
    <row r="85" spans="2:7" ht="14.25">
      <c r="B85" s="12"/>
      <c r="C85" s="12"/>
      <c r="D85" s="13" t="s">
        <v>63</v>
      </c>
      <c r="E85" s="14"/>
      <c r="F85" s="14"/>
      <c r="G85" s="14">
        <f t="shared" si="1"/>
        <v>0</v>
      </c>
    </row>
    <row r="86" spans="2:7" ht="14.25">
      <c r="B86" s="12"/>
      <c r="C86" s="12"/>
      <c r="D86" s="13" t="s">
        <v>61</v>
      </c>
      <c r="E86" s="14"/>
      <c r="F86" s="14"/>
      <c r="G86" s="14">
        <f t="shared" si="1"/>
        <v>0</v>
      </c>
    </row>
    <row r="87" spans="2:7" ht="14.25">
      <c r="B87" s="12"/>
      <c r="C87" s="12"/>
      <c r="D87" s="13" t="s">
        <v>64</v>
      </c>
      <c r="E87" s="14">
        <f>+E88+E89</f>
        <v>0</v>
      </c>
      <c r="F87" s="14">
        <f>+F88+F89</f>
        <v>0</v>
      </c>
      <c r="G87" s="14">
        <f t="shared" si="1"/>
        <v>0</v>
      </c>
    </row>
    <row r="88" spans="2:7" ht="14.25">
      <c r="B88" s="12"/>
      <c r="C88" s="12"/>
      <c r="D88" s="13" t="s">
        <v>65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66</v>
      </c>
      <c r="E90" s="14">
        <f>+E91+E92</f>
        <v>0</v>
      </c>
      <c r="F90" s="14">
        <f>+F91+F92</f>
        <v>0</v>
      </c>
      <c r="G90" s="14">
        <f t="shared" si="1"/>
        <v>0</v>
      </c>
    </row>
    <row r="91" spans="2:7" ht="14.25">
      <c r="B91" s="12"/>
      <c r="C91" s="12"/>
      <c r="D91" s="13" t="s">
        <v>67</v>
      </c>
      <c r="E91" s="14"/>
      <c r="F91" s="14"/>
      <c r="G91" s="14">
        <f t="shared" si="1"/>
        <v>0</v>
      </c>
    </row>
    <row r="92" spans="2:7" ht="14.25">
      <c r="B92" s="12"/>
      <c r="C92" s="12"/>
      <c r="D92" s="13" t="s">
        <v>61</v>
      </c>
      <c r="E92" s="14"/>
      <c r="F92" s="14"/>
      <c r="G92" s="14">
        <f t="shared" si="1"/>
        <v>0</v>
      </c>
    </row>
    <row r="93" spans="2:7" ht="14.25">
      <c r="B93" s="12"/>
      <c r="C93" s="12"/>
      <c r="D93" s="13" t="s">
        <v>68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29</v>
      </c>
      <c r="E94" s="14">
        <f>+E95+E96+E97</f>
        <v>0</v>
      </c>
      <c r="F94" s="14">
        <f>+F95+F96+F97</f>
        <v>0</v>
      </c>
      <c r="G94" s="14">
        <f t="shared" si="1"/>
        <v>0</v>
      </c>
    </row>
    <row r="95" spans="2:7" ht="14.25">
      <c r="B95" s="12"/>
      <c r="C95" s="12"/>
      <c r="D95" s="13" t="s">
        <v>69</v>
      </c>
      <c r="E95" s="14"/>
      <c r="F95" s="14"/>
      <c r="G95" s="14">
        <f t="shared" si="1"/>
        <v>0</v>
      </c>
    </row>
    <row r="96" spans="2:7" ht="14.25">
      <c r="B96" s="12"/>
      <c r="C96" s="12"/>
      <c r="D96" s="13" t="s">
        <v>70</v>
      </c>
      <c r="E96" s="14"/>
      <c r="F96" s="14"/>
      <c r="G96" s="14">
        <f t="shared" si="1"/>
        <v>0</v>
      </c>
    </row>
    <row r="97" spans="2:7" ht="14.25">
      <c r="B97" s="12"/>
      <c r="C97" s="12"/>
      <c r="D97" s="13" t="s">
        <v>40</v>
      </c>
      <c r="E97" s="14"/>
      <c r="F97" s="14"/>
      <c r="G97" s="14">
        <f t="shared" si="1"/>
        <v>0</v>
      </c>
    </row>
    <row r="98" spans="2:7" ht="14.25">
      <c r="B98" s="12"/>
      <c r="C98" s="12"/>
      <c r="D98" s="13" t="s">
        <v>57</v>
      </c>
      <c r="E98" s="14"/>
      <c r="F98" s="14"/>
      <c r="G98" s="14">
        <f t="shared" si="1"/>
        <v>0</v>
      </c>
    </row>
    <row r="99" spans="2:7" ht="14.25">
      <c r="B99" s="12"/>
      <c r="C99" s="12"/>
      <c r="D99" s="13" t="s">
        <v>41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</row>
    <row r="100" spans="2:7" ht="14.25">
      <c r="B100" s="12"/>
      <c r="C100" s="12"/>
      <c r="D100" s="13" t="s">
        <v>42</v>
      </c>
      <c r="E100" s="14"/>
      <c r="F100" s="14"/>
      <c r="G100" s="14">
        <f t="shared" si="1"/>
        <v>0</v>
      </c>
    </row>
    <row r="101" spans="2:7" ht="14.25">
      <c r="B101" s="12"/>
      <c r="C101" s="12"/>
      <c r="D101" s="13" t="s">
        <v>43</v>
      </c>
      <c r="E101" s="14"/>
      <c r="F101" s="14"/>
      <c r="G101" s="14">
        <f t="shared" si="1"/>
        <v>0</v>
      </c>
    </row>
    <row r="102" spans="2:7" ht="14.25">
      <c r="B102" s="12"/>
      <c r="C102" s="12"/>
      <c r="D102" s="13" t="s">
        <v>46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47</v>
      </c>
      <c r="E103" s="14"/>
      <c r="F103" s="14"/>
      <c r="G103" s="14">
        <f t="shared" si="1"/>
        <v>0</v>
      </c>
    </row>
    <row r="104" spans="2:7" ht="14.25">
      <c r="B104" s="12"/>
      <c r="C104" s="12"/>
      <c r="D104" s="13" t="s">
        <v>48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71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72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73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</row>
    <row r="108" spans="2:7" ht="14.25">
      <c r="B108" s="12"/>
      <c r="C108" s="12"/>
      <c r="D108" s="13" t="s">
        <v>74</v>
      </c>
      <c r="E108" s="14"/>
      <c r="F108" s="14"/>
      <c r="G108" s="14">
        <f t="shared" si="1"/>
        <v>0</v>
      </c>
    </row>
    <row r="109" spans="2:7" ht="14.25">
      <c r="B109" s="12"/>
      <c r="C109" s="12"/>
      <c r="D109" s="13" t="s">
        <v>75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</row>
    <row r="110" spans="2:7" ht="14.25">
      <c r="B110" s="12"/>
      <c r="C110" s="12"/>
      <c r="D110" s="13" t="s">
        <v>76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77</v>
      </c>
      <c r="E111" s="14"/>
      <c r="F111" s="14"/>
      <c r="G111" s="14">
        <f t="shared" si="1"/>
        <v>0</v>
      </c>
    </row>
    <row r="112" spans="2:7" ht="14.25">
      <c r="B112" s="12"/>
      <c r="C112" s="12"/>
      <c r="D112" s="13" t="s">
        <v>78</v>
      </c>
      <c r="E112" s="14"/>
      <c r="F112" s="14"/>
      <c r="G112" s="14">
        <f t="shared" si="1"/>
        <v>0</v>
      </c>
    </row>
    <row r="113" spans="2:7" ht="14.25">
      <c r="B113" s="12"/>
      <c r="C113" s="12"/>
      <c r="D113" s="13" t="s">
        <v>79</v>
      </c>
      <c r="E113" s="14"/>
      <c r="F113" s="14"/>
      <c r="G113" s="14">
        <f t="shared" si="1"/>
        <v>0</v>
      </c>
    </row>
    <row r="114" spans="2:7" ht="14.25">
      <c r="B114" s="12"/>
      <c r="C114" s="12"/>
      <c r="D114" s="13" t="s">
        <v>80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81</v>
      </c>
      <c r="E115" s="14"/>
      <c r="F115" s="14"/>
      <c r="G115" s="14">
        <f t="shared" si="1"/>
        <v>0</v>
      </c>
    </row>
    <row r="116" spans="2:7" ht="14.25">
      <c r="B116" s="12"/>
      <c r="C116" s="12"/>
      <c r="D116" s="13" t="s">
        <v>82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83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84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</row>
    <row r="119" spans="2:7" ht="14.25">
      <c r="B119" s="12"/>
      <c r="C119" s="12"/>
      <c r="D119" s="13" t="s">
        <v>85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86</v>
      </c>
      <c r="E120" s="14"/>
      <c r="F120" s="14"/>
      <c r="G120" s="14">
        <f t="shared" si="1"/>
        <v>0</v>
      </c>
    </row>
    <row r="121" spans="2:7" ht="14.25">
      <c r="B121" s="12"/>
      <c r="C121" s="12"/>
      <c r="D121" s="13" t="s">
        <v>87</v>
      </c>
      <c r="E121" s="14"/>
      <c r="F121" s="14"/>
      <c r="G121" s="14">
        <f t="shared" si="1"/>
        <v>0</v>
      </c>
    </row>
    <row r="122" spans="2:7" ht="14.25">
      <c r="B122" s="12"/>
      <c r="C122" s="12"/>
      <c r="D122" s="13" t="s">
        <v>88</v>
      </c>
      <c r="E122" s="14"/>
      <c r="F122" s="14"/>
      <c r="G122" s="14">
        <f t="shared" si="1"/>
        <v>0</v>
      </c>
    </row>
    <row r="123" spans="2:7" ht="14.25">
      <c r="B123" s="12"/>
      <c r="C123" s="12"/>
      <c r="D123" s="13" t="s">
        <v>89</v>
      </c>
      <c r="E123" s="14"/>
      <c r="F123" s="14"/>
      <c r="G123" s="14">
        <f t="shared" si="1"/>
        <v>0</v>
      </c>
    </row>
    <row r="124" spans="2:7" ht="14.25">
      <c r="B124" s="12"/>
      <c r="C124" s="12"/>
      <c r="D124" s="13" t="s">
        <v>90</v>
      </c>
      <c r="E124" s="14">
        <f>+E125+E126+E127</f>
        <v>0</v>
      </c>
      <c r="F124" s="14">
        <f>+F125+F126+F127</f>
        <v>0</v>
      </c>
      <c r="G124" s="14">
        <f t="shared" si="1"/>
        <v>0</v>
      </c>
    </row>
    <row r="125" spans="2:7" ht="14.25">
      <c r="B125" s="12"/>
      <c r="C125" s="12"/>
      <c r="D125" s="13" t="s">
        <v>91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92</v>
      </c>
      <c r="E126" s="14"/>
      <c r="F126" s="14"/>
      <c r="G126" s="14">
        <f t="shared" si="1"/>
        <v>0</v>
      </c>
    </row>
    <row r="127" spans="2:7" ht="14.25">
      <c r="B127" s="12"/>
      <c r="C127" s="12"/>
      <c r="D127" s="13" t="s">
        <v>93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94</v>
      </c>
      <c r="E128" s="14"/>
      <c r="F128" s="14"/>
      <c r="G128" s="14">
        <f t="shared" si="1"/>
        <v>0</v>
      </c>
    </row>
    <row r="129" spans="2:7" ht="14.25">
      <c r="B129" s="12"/>
      <c r="C129" s="12"/>
      <c r="D129" s="13" t="s">
        <v>41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</row>
    <row r="130" spans="2:7" ht="14.25">
      <c r="B130" s="12"/>
      <c r="C130" s="12"/>
      <c r="D130" s="13" t="s">
        <v>42</v>
      </c>
      <c r="E130" s="14"/>
      <c r="F130" s="14"/>
      <c r="G130" s="14">
        <f t="shared" si="1"/>
        <v>0</v>
      </c>
    </row>
    <row r="131" spans="2:7" ht="14.25">
      <c r="B131" s="12"/>
      <c r="C131" s="12"/>
      <c r="D131" s="13" t="s">
        <v>43</v>
      </c>
      <c r="E131" s="14"/>
      <c r="F131" s="14"/>
      <c r="G131" s="14">
        <f t="shared" si="1"/>
        <v>0</v>
      </c>
    </row>
    <row r="132" spans="2:7" ht="14.25">
      <c r="B132" s="12"/>
      <c r="C132" s="12"/>
      <c r="D132" s="13" t="s">
        <v>46</v>
      </c>
      <c r="E132" s="14"/>
      <c r="F132" s="14"/>
      <c r="G132" s="14">
        <f t="shared" si="1"/>
        <v>0</v>
      </c>
    </row>
    <row r="133" spans="2:7" ht="14.25">
      <c r="B133" s="12"/>
      <c r="C133" s="12"/>
      <c r="D133" s="13" t="s">
        <v>47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48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49</v>
      </c>
      <c r="E135" s="14"/>
      <c r="F135" s="14"/>
      <c r="G135" s="14">
        <f t="shared" ref="G135:G198" si="2">E135-F135</f>
        <v>0</v>
      </c>
    </row>
    <row r="136" spans="2:7" ht="14.25">
      <c r="B136" s="12"/>
      <c r="C136" s="12"/>
      <c r="D136" s="13" t="s">
        <v>95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</row>
    <row r="137" spans="2:7" ht="14.25">
      <c r="B137" s="12"/>
      <c r="C137" s="12"/>
      <c r="D137" s="13" t="s">
        <v>56</v>
      </c>
      <c r="E137" s="14">
        <f>+E138+E139</f>
        <v>0</v>
      </c>
      <c r="F137" s="14">
        <f>+F138+F139</f>
        <v>0</v>
      </c>
      <c r="G137" s="14">
        <f t="shared" si="2"/>
        <v>0</v>
      </c>
    </row>
    <row r="138" spans="2:7" ht="14.25">
      <c r="B138" s="12"/>
      <c r="C138" s="12"/>
      <c r="D138" s="13" t="s">
        <v>52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26</v>
      </c>
      <c r="E139" s="14"/>
      <c r="F139" s="14"/>
      <c r="G139" s="14">
        <f t="shared" si="2"/>
        <v>0</v>
      </c>
    </row>
    <row r="140" spans="2:7" ht="14.25">
      <c r="B140" s="12"/>
      <c r="C140" s="12"/>
      <c r="D140" s="13" t="s">
        <v>96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89</v>
      </c>
      <c r="E141" s="14"/>
      <c r="F141" s="14"/>
      <c r="G141" s="14">
        <f t="shared" si="2"/>
        <v>0</v>
      </c>
    </row>
    <row r="142" spans="2:7" ht="14.25">
      <c r="B142" s="12"/>
      <c r="C142" s="12"/>
      <c r="D142" s="13" t="s">
        <v>41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</row>
    <row r="143" spans="2:7" ht="14.25">
      <c r="B143" s="12"/>
      <c r="C143" s="12"/>
      <c r="D143" s="13" t="s">
        <v>42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43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46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47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48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97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</row>
    <row r="149" spans="2:7" ht="14.25">
      <c r="B149" s="12"/>
      <c r="C149" s="12"/>
      <c r="D149" s="13" t="s">
        <v>98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99</v>
      </c>
      <c r="E150" s="14"/>
      <c r="F150" s="14"/>
      <c r="G150" s="14">
        <f t="shared" si="2"/>
        <v>0</v>
      </c>
    </row>
    <row r="151" spans="2:7" ht="14.25">
      <c r="B151" s="12"/>
      <c r="C151" s="12"/>
      <c r="D151" s="13" t="s">
        <v>100</v>
      </c>
      <c r="E151" s="14"/>
      <c r="F151" s="14"/>
      <c r="G151" s="14">
        <f t="shared" si="2"/>
        <v>0</v>
      </c>
    </row>
    <row r="152" spans="2:7" ht="14.25">
      <c r="B152" s="12"/>
      <c r="C152" s="12"/>
      <c r="D152" s="13" t="s">
        <v>101</v>
      </c>
      <c r="E152" s="14"/>
      <c r="F152" s="14"/>
      <c r="G152" s="14">
        <f t="shared" si="2"/>
        <v>0</v>
      </c>
    </row>
    <row r="153" spans="2:7" ht="14.25">
      <c r="B153" s="12"/>
      <c r="C153" s="12"/>
      <c r="D153" s="13" t="s">
        <v>102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103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104</v>
      </c>
      <c r="E155" s="14"/>
      <c r="F155" s="14"/>
      <c r="G155" s="14">
        <f t="shared" si="2"/>
        <v>0</v>
      </c>
    </row>
    <row r="156" spans="2:7" ht="14.25">
      <c r="B156" s="12"/>
      <c r="C156" s="12"/>
      <c r="D156" s="13" t="s">
        <v>105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106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107</v>
      </c>
      <c r="E158" s="14">
        <f>+E159+E160</f>
        <v>0</v>
      </c>
      <c r="F158" s="14">
        <f>+F159+F160</f>
        <v>0</v>
      </c>
      <c r="G158" s="14">
        <f t="shared" si="2"/>
        <v>0</v>
      </c>
    </row>
    <row r="159" spans="2:7" ht="14.25">
      <c r="B159" s="12"/>
      <c r="C159" s="12"/>
      <c r="D159" s="13" t="s">
        <v>108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109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110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</row>
    <row r="162" spans="2:7" ht="14.25">
      <c r="B162" s="12"/>
      <c r="C162" s="12"/>
      <c r="D162" s="13" t="s">
        <v>42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43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46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47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111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49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112</v>
      </c>
      <c r="E168" s="14"/>
      <c r="F168" s="14"/>
      <c r="G168" s="14">
        <f t="shared" si="2"/>
        <v>0</v>
      </c>
    </row>
    <row r="169" spans="2:7" ht="14.25">
      <c r="B169" s="12"/>
      <c r="C169" s="12"/>
      <c r="D169" s="13" t="s">
        <v>113</v>
      </c>
      <c r="E169" s="14">
        <f>+E170+E171</f>
        <v>0</v>
      </c>
      <c r="F169" s="14">
        <f>+F170+F171</f>
        <v>0</v>
      </c>
      <c r="G169" s="14">
        <f t="shared" si="2"/>
        <v>0</v>
      </c>
    </row>
    <row r="170" spans="2:7" ht="14.25">
      <c r="B170" s="12"/>
      <c r="C170" s="12"/>
      <c r="D170" s="13" t="s">
        <v>114</v>
      </c>
      <c r="E170" s="14"/>
      <c r="F170" s="14"/>
      <c r="G170" s="14">
        <f t="shared" si="2"/>
        <v>0</v>
      </c>
    </row>
    <row r="171" spans="2:7" ht="14.25">
      <c r="B171" s="12"/>
      <c r="C171" s="12"/>
      <c r="D171" s="13" t="s">
        <v>41</v>
      </c>
      <c r="E171" s="14">
        <f>+E172</f>
        <v>0</v>
      </c>
      <c r="F171" s="14">
        <f>+F172</f>
        <v>0</v>
      </c>
      <c r="G171" s="14">
        <f t="shared" si="2"/>
        <v>0</v>
      </c>
    </row>
    <row r="172" spans="2:7" ht="14.25">
      <c r="B172" s="12"/>
      <c r="C172" s="12"/>
      <c r="D172" s="13" t="s">
        <v>43</v>
      </c>
      <c r="E172" s="14"/>
      <c r="F172" s="14"/>
      <c r="G172" s="14">
        <f t="shared" si="2"/>
        <v>0</v>
      </c>
    </row>
    <row r="173" spans="2:7" ht="14.25">
      <c r="B173" s="12"/>
      <c r="C173" s="12"/>
      <c r="D173" s="13" t="s">
        <v>115</v>
      </c>
      <c r="E173" s="14">
        <f>+E174+E175</f>
        <v>7227816</v>
      </c>
      <c r="F173" s="14">
        <f>+F174+F175</f>
        <v>7173856</v>
      </c>
      <c r="G173" s="14">
        <f t="shared" si="2"/>
        <v>53960</v>
      </c>
    </row>
    <row r="174" spans="2:7" ht="14.25">
      <c r="B174" s="12"/>
      <c r="C174" s="12"/>
      <c r="D174" s="13" t="s">
        <v>89</v>
      </c>
      <c r="E174" s="14">
        <v>394720</v>
      </c>
      <c r="F174" s="14">
        <v>340760</v>
      </c>
      <c r="G174" s="14">
        <f t="shared" si="2"/>
        <v>53960</v>
      </c>
    </row>
    <row r="175" spans="2:7" ht="14.25">
      <c r="B175" s="12"/>
      <c r="C175" s="12"/>
      <c r="D175" s="13" t="s">
        <v>41</v>
      </c>
      <c r="E175" s="14">
        <f>+E176</f>
        <v>6833096</v>
      </c>
      <c r="F175" s="14">
        <f>+F176</f>
        <v>6833096</v>
      </c>
      <c r="G175" s="14">
        <f t="shared" si="2"/>
        <v>0</v>
      </c>
    </row>
    <row r="176" spans="2:7" ht="14.25">
      <c r="B176" s="12"/>
      <c r="C176" s="12"/>
      <c r="D176" s="13" t="s">
        <v>42</v>
      </c>
      <c r="E176" s="14">
        <v>6833096</v>
      </c>
      <c r="F176" s="14">
        <v>6833096</v>
      </c>
      <c r="G176" s="14">
        <f t="shared" si="2"/>
        <v>0</v>
      </c>
    </row>
    <row r="177" spans="2:7" ht="14.25">
      <c r="B177" s="12"/>
      <c r="C177" s="12"/>
      <c r="D177" s="13" t="s">
        <v>116</v>
      </c>
      <c r="E177" s="14">
        <f>+E178+E179</f>
        <v>0</v>
      </c>
      <c r="F177" s="14">
        <f>+F178+F179</f>
        <v>0</v>
      </c>
      <c r="G177" s="14">
        <f t="shared" si="2"/>
        <v>0</v>
      </c>
    </row>
    <row r="178" spans="2:7" ht="14.25">
      <c r="B178" s="12"/>
      <c r="C178" s="12"/>
      <c r="D178" s="13" t="s">
        <v>117</v>
      </c>
      <c r="E178" s="14"/>
      <c r="F178" s="14"/>
      <c r="G178" s="14">
        <f t="shared" si="2"/>
        <v>0</v>
      </c>
    </row>
    <row r="179" spans="2:7" ht="14.25">
      <c r="B179" s="12"/>
      <c r="C179" s="12"/>
      <c r="D179" s="13" t="s">
        <v>41</v>
      </c>
      <c r="E179" s="14">
        <f>+E180</f>
        <v>0</v>
      </c>
      <c r="F179" s="14">
        <f>+F180</f>
        <v>0</v>
      </c>
      <c r="G179" s="14">
        <f t="shared" si="2"/>
        <v>0</v>
      </c>
    </row>
    <row r="180" spans="2:7" ht="14.25">
      <c r="B180" s="12"/>
      <c r="C180" s="12"/>
      <c r="D180" s="13" t="s">
        <v>43</v>
      </c>
      <c r="E180" s="14"/>
      <c r="F180" s="14"/>
      <c r="G180" s="14">
        <f t="shared" si="2"/>
        <v>0</v>
      </c>
    </row>
    <row r="181" spans="2:7" ht="14.25">
      <c r="B181" s="12"/>
      <c r="C181" s="12"/>
      <c r="D181" s="13" t="s">
        <v>118</v>
      </c>
      <c r="E181" s="14">
        <f>+E182+E183</f>
        <v>700500</v>
      </c>
      <c r="F181" s="14">
        <f>+F182+F183</f>
        <v>633879</v>
      </c>
      <c r="G181" s="14">
        <f t="shared" si="2"/>
        <v>66621</v>
      </c>
    </row>
    <row r="182" spans="2:7" ht="14.25">
      <c r="B182" s="12"/>
      <c r="C182" s="12"/>
      <c r="D182" s="13" t="s">
        <v>119</v>
      </c>
      <c r="E182" s="14"/>
      <c r="F182" s="14"/>
      <c r="G182" s="14">
        <f t="shared" si="2"/>
        <v>0</v>
      </c>
    </row>
    <row r="183" spans="2:7" ht="14.25">
      <c r="B183" s="12"/>
      <c r="C183" s="12"/>
      <c r="D183" s="13" t="s">
        <v>120</v>
      </c>
      <c r="E183" s="14">
        <v>700500</v>
      </c>
      <c r="F183" s="14">
        <v>633879</v>
      </c>
      <c r="G183" s="14">
        <f t="shared" si="2"/>
        <v>66621</v>
      </c>
    </row>
    <row r="184" spans="2:7" ht="14.25">
      <c r="B184" s="12"/>
      <c r="C184" s="12"/>
      <c r="D184" s="13" t="s">
        <v>121</v>
      </c>
      <c r="E184" s="14">
        <v>5300</v>
      </c>
      <c r="F184" s="14">
        <v>3200</v>
      </c>
      <c r="G184" s="14">
        <f t="shared" si="2"/>
        <v>2100</v>
      </c>
    </row>
    <row r="185" spans="2:7" ht="14.25">
      <c r="B185" s="12"/>
      <c r="C185" s="15"/>
      <c r="D185" s="16" t="s">
        <v>122</v>
      </c>
      <c r="E185" s="17">
        <f>+E6+E53+E69+E80+E105+E106+E107+E136+E148+E168+E169+E173+E177+E181+E184</f>
        <v>7933616</v>
      </c>
      <c r="F185" s="17">
        <f>+F6+F53+F69+F80+F105+F106+F107+F136+F148+F168+F169+F173+F177+F181+F184</f>
        <v>7810935</v>
      </c>
      <c r="G185" s="17">
        <f t="shared" si="2"/>
        <v>122681</v>
      </c>
    </row>
    <row r="186" spans="2:7" ht="14.25">
      <c r="B186" s="12"/>
      <c r="C186" s="9" t="s">
        <v>123</v>
      </c>
      <c r="D186" s="13" t="s">
        <v>124</v>
      </c>
      <c r="E186" s="14">
        <f>+E187+E188+E189+E190+E191+E192+E193+E194+E195+E196+E197+E198+E199</f>
        <v>6605945</v>
      </c>
      <c r="F186" s="14">
        <f>+F187+F188+F189+F190+F191+F192+F193+F194+F195+F196+F197+F198+F199</f>
        <v>5851286</v>
      </c>
      <c r="G186" s="14">
        <f t="shared" si="2"/>
        <v>754659</v>
      </c>
    </row>
    <row r="187" spans="2:7" ht="14.25">
      <c r="B187" s="12"/>
      <c r="C187" s="12"/>
      <c r="D187" s="13" t="s">
        <v>125</v>
      </c>
      <c r="E187" s="14"/>
      <c r="F187" s="14"/>
      <c r="G187" s="14">
        <f t="shared" si="2"/>
        <v>0</v>
      </c>
    </row>
    <row r="188" spans="2:7" ht="14.25">
      <c r="B188" s="12"/>
      <c r="C188" s="12"/>
      <c r="D188" s="13" t="s">
        <v>126</v>
      </c>
      <c r="E188" s="14">
        <v>5048760</v>
      </c>
      <c r="F188" s="14">
        <v>4819320</v>
      </c>
      <c r="G188" s="14">
        <f t="shared" si="2"/>
        <v>229440</v>
      </c>
    </row>
    <row r="189" spans="2:7" ht="14.25">
      <c r="B189" s="12"/>
      <c r="C189" s="12"/>
      <c r="D189" s="13" t="s">
        <v>127</v>
      </c>
      <c r="E189" s="14">
        <v>260000</v>
      </c>
      <c r="F189" s="14">
        <v>200000</v>
      </c>
      <c r="G189" s="14">
        <f t="shared" si="2"/>
        <v>60000</v>
      </c>
    </row>
    <row r="190" spans="2:7" ht="14.25">
      <c r="B190" s="12"/>
      <c r="C190" s="12"/>
      <c r="D190" s="13" t="s">
        <v>128</v>
      </c>
      <c r="E190" s="14"/>
      <c r="F190" s="14"/>
      <c r="G190" s="14">
        <f t="shared" si="2"/>
        <v>0</v>
      </c>
    </row>
    <row r="191" spans="2:7" ht="14.25">
      <c r="B191" s="12"/>
      <c r="C191" s="12"/>
      <c r="D191" s="13" t="s">
        <v>129</v>
      </c>
      <c r="E191" s="14"/>
      <c r="F191" s="14"/>
      <c r="G191" s="14">
        <f t="shared" si="2"/>
        <v>0</v>
      </c>
    </row>
    <row r="192" spans="2:7" ht="14.25">
      <c r="B192" s="12"/>
      <c r="C192" s="12"/>
      <c r="D192" s="13" t="s">
        <v>130</v>
      </c>
      <c r="E192" s="14"/>
      <c r="F192" s="14"/>
      <c r="G192" s="14">
        <f t="shared" si="2"/>
        <v>0</v>
      </c>
    </row>
    <row r="193" spans="2:7" ht="14.25">
      <c r="B193" s="12"/>
      <c r="C193" s="12"/>
      <c r="D193" s="13" t="s">
        <v>131</v>
      </c>
      <c r="E193" s="14">
        <v>740000</v>
      </c>
      <c r="F193" s="14">
        <v>360000</v>
      </c>
      <c r="G193" s="14">
        <f t="shared" si="2"/>
        <v>380000</v>
      </c>
    </row>
    <row r="194" spans="2:7" ht="14.25">
      <c r="B194" s="12"/>
      <c r="C194" s="12"/>
      <c r="D194" s="13" t="s">
        <v>132</v>
      </c>
      <c r="E194" s="14">
        <v>50000</v>
      </c>
      <c r="F194" s="14"/>
      <c r="G194" s="14">
        <f t="shared" si="2"/>
        <v>50000</v>
      </c>
    </row>
    <row r="195" spans="2:7" ht="14.25">
      <c r="B195" s="12"/>
      <c r="C195" s="12"/>
      <c r="D195" s="13" t="s">
        <v>133</v>
      </c>
      <c r="E195" s="14"/>
      <c r="F195" s="14"/>
      <c r="G195" s="14">
        <f t="shared" si="2"/>
        <v>0</v>
      </c>
    </row>
    <row r="196" spans="2:7" ht="14.25">
      <c r="B196" s="12"/>
      <c r="C196" s="12"/>
      <c r="D196" s="13" t="s">
        <v>134</v>
      </c>
      <c r="E196" s="14"/>
      <c r="F196" s="14"/>
      <c r="G196" s="14">
        <f t="shared" si="2"/>
        <v>0</v>
      </c>
    </row>
    <row r="197" spans="2:7" ht="14.25">
      <c r="B197" s="12"/>
      <c r="C197" s="12"/>
      <c r="D197" s="13" t="s">
        <v>135</v>
      </c>
      <c r="E197" s="14">
        <v>91420</v>
      </c>
      <c r="F197" s="14">
        <v>101280</v>
      </c>
      <c r="G197" s="14">
        <f t="shared" si="2"/>
        <v>-9860</v>
      </c>
    </row>
    <row r="198" spans="2:7" ht="14.25">
      <c r="B198" s="12"/>
      <c r="C198" s="12"/>
      <c r="D198" s="13" t="s">
        <v>136</v>
      </c>
      <c r="E198" s="14"/>
      <c r="F198" s="14"/>
      <c r="G198" s="14">
        <f t="shared" si="2"/>
        <v>0</v>
      </c>
    </row>
    <row r="199" spans="2:7" ht="14.25">
      <c r="B199" s="12"/>
      <c r="C199" s="12"/>
      <c r="D199" s="13" t="s">
        <v>137</v>
      </c>
      <c r="E199" s="14">
        <v>415765</v>
      </c>
      <c r="F199" s="14">
        <v>370686</v>
      </c>
      <c r="G199" s="14">
        <f t="shared" ref="G199:G262" si="3">E199-F199</f>
        <v>45079</v>
      </c>
    </row>
    <row r="200" spans="2:7" ht="14.25">
      <c r="B200" s="12"/>
      <c r="C200" s="12"/>
      <c r="D200" s="13" t="s">
        <v>138</v>
      </c>
      <c r="E200" s="14">
        <f>+E201+E202+E203+E204+E205+E206+E207+E208+E209+E210+E211+E212+E213+E214+E215+E216+E217+E218+E219+E220+E221+E222+E223+E224+E225+E226+E227+E228+E229+E230+E231+E232+E233+E234+E235+E236+E237+E238+E239+E240</f>
        <v>989732</v>
      </c>
      <c r="F200" s="14">
        <f>+F201+F202+F203+F204+F205+F206+F207+F208+F209+F210+F211+F212+F213+F214+F215+F216+F217+F218+F219+F220+F221+F222+F223+F224+F225+F226+F227+F228+F229+F230+F231+F232+F233+F234+F235+F236+F237+F238+F239+F240</f>
        <v>566746</v>
      </c>
      <c r="G200" s="14">
        <f t="shared" si="3"/>
        <v>422986</v>
      </c>
    </row>
    <row r="201" spans="2:7" ht="14.25">
      <c r="B201" s="12"/>
      <c r="C201" s="12"/>
      <c r="D201" s="13" t="s">
        <v>139</v>
      </c>
      <c r="E201" s="14"/>
      <c r="F201" s="14"/>
      <c r="G201" s="14">
        <f t="shared" si="3"/>
        <v>0</v>
      </c>
    </row>
    <row r="202" spans="2:7" ht="14.25">
      <c r="B202" s="12"/>
      <c r="C202" s="12"/>
      <c r="D202" s="13" t="s">
        <v>140</v>
      </c>
      <c r="E202" s="14"/>
      <c r="F202" s="14"/>
      <c r="G202" s="14">
        <f t="shared" si="3"/>
        <v>0</v>
      </c>
    </row>
    <row r="203" spans="2:7" ht="14.25">
      <c r="B203" s="12"/>
      <c r="C203" s="12"/>
      <c r="D203" s="13" t="s">
        <v>141</v>
      </c>
      <c r="E203" s="14"/>
      <c r="F203" s="14"/>
      <c r="G203" s="14">
        <f t="shared" si="3"/>
        <v>0</v>
      </c>
    </row>
    <row r="204" spans="2:7" ht="14.25">
      <c r="B204" s="12"/>
      <c r="C204" s="12"/>
      <c r="D204" s="13" t="s">
        <v>142</v>
      </c>
      <c r="E204" s="14"/>
      <c r="F204" s="14"/>
      <c r="G204" s="14">
        <f t="shared" si="3"/>
        <v>0</v>
      </c>
    </row>
    <row r="205" spans="2:7" ht="14.25">
      <c r="B205" s="12"/>
      <c r="C205" s="12"/>
      <c r="D205" s="13" t="s">
        <v>143</v>
      </c>
      <c r="E205" s="14"/>
      <c r="F205" s="14"/>
      <c r="G205" s="14">
        <f t="shared" si="3"/>
        <v>0</v>
      </c>
    </row>
    <row r="206" spans="2:7" ht="14.25">
      <c r="B206" s="12"/>
      <c r="C206" s="12"/>
      <c r="D206" s="13" t="s">
        <v>144</v>
      </c>
      <c r="E206" s="14"/>
      <c r="F206" s="14"/>
      <c r="G206" s="14">
        <f t="shared" si="3"/>
        <v>0</v>
      </c>
    </row>
    <row r="207" spans="2:7" ht="14.25">
      <c r="B207" s="12"/>
      <c r="C207" s="12"/>
      <c r="D207" s="13" t="s">
        <v>145</v>
      </c>
      <c r="E207" s="14"/>
      <c r="F207" s="14"/>
      <c r="G207" s="14">
        <f t="shared" si="3"/>
        <v>0</v>
      </c>
    </row>
    <row r="208" spans="2:7" ht="14.25">
      <c r="B208" s="12"/>
      <c r="C208" s="12"/>
      <c r="D208" s="13" t="s">
        <v>146</v>
      </c>
      <c r="E208" s="14"/>
      <c r="F208" s="14"/>
      <c r="G208" s="14">
        <f t="shared" si="3"/>
        <v>0</v>
      </c>
    </row>
    <row r="209" spans="2:7" ht="14.25">
      <c r="B209" s="12"/>
      <c r="C209" s="12"/>
      <c r="D209" s="13" t="s">
        <v>147</v>
      </c>
      <c r="E209" s="14"/>
      <c r="F209" s="14"/>
      <c r="G209" s="14">
        <f t="shared" si="3"/>
        <v>0</v>
      </c>
    </row>
    <row r="210" spans="2:7" ht="14.25">
      <c r="B210" s="12"/>
      <c r="C210" s="12"/>
      <c r="D210" s="13" t="s">
        <v>148</v>
      </c>
      <c r="E210" s="14">
        <v>311796</v>
      </c>
      <c r="F210" s="14"/>
      <c r="G210" s="14">
        <f t="shared" si="3"/>
        <v>311796</v>
      </c>
    </row>
    <row r="211" spans="2:7" ht="14.25">
      <c r="B211" s="12"/>
      <c r="C211" s="12"/>
      <c r="D211" s="13" t="s">
        <v>149</v>
      </c>
      <c r="E211" s="14"/>
      <c r="F211" s="14"/>
      <c r="G211" s="14">
        <f t="shared" si="3"/>
        <v>0</v>
      </c>
    </row>
    <row r="212" spans="2:7" ht="14.25">
      <c r="B212" s="12"/>
      <c r="C212" s="12"/>
      <c r="D212" s="13" t="s">
        <v>150</v>
      </c>
      <c r="E212" s="14"/>
      <c r="F212" s="14"/>
      <c r="G212" s="14">
        <f t="shared" si="3"/>
        <v>0</v>
      </c>
    </row>
    <row r="213" spans="2:7" ht="14.25">
      <c r="B213" s="12"/>
      <c r="C213" s="12"/>
      <c r="D213" s="13" t="s">
        <v>151</v>
      </c>
      <c r="E213" s="14"/>
      <c r="F213" s="14"/>
      <c r="G213" s="14">
        <f t="shared" si="3"/>
        <v>0</v>
      </c>
    </row>
    <row r="214" spans="2:7" ht="14.25">
      <c r="B214" s="12"/>
      <c r="C214" s="12"/>
      <c r="D214" s="13" t="s">
        <v>152</v>
      </c>
      <c r="E214" s="14"/>
      <c r="F214" s="14"/>
      <c r="G214" s="14">
        <f t="shared" si="3"/>
        <v>0</v>
      </c>
    </row>
    <row r="215" spans="2:7" ht="14.25">
      <c r="B215" s="12"/>
      <c r="C215" s="12"/>
      <c r="D215" s="13" t="s">
        <v>153</v>
      </c>
      <c r="E215" s="14"/>
      <c r="F215" s="14"/>
      <c r="G215" s="14">
        <f t="shared" si="3"/>
        <v>0</v>
      </c>
    </row>
    <row r="216" spans="2:7" ht="14.25">
      <c r="B216" s="12"/>
      <c r="C216" s="12"/>
      <c r="D216" s="13" t="s">
        <v>154</v>
      </c>
      <c r="E216" s="14"/>
      <c r="F216" s="14"/>
      <c r="G216" s="14">
        <f t="shared" si="3"/>
        <v>0</v>
      </c>
    </row>
    <row r="217" spans="2:7" ht="14.25">
      <c r="B217" s="12"/>
      <c r="C217" s="12"/>
      <c r="D217" s="13" t="s">
        <v>155</v>
      </c>
      <c r="E217" s="14"/>
      <c r="F217" s="14"/>
      <c r="G217" s="14">
        <f t="shared" si="3"/>
        <v>0</v>
      </c>
    </row>
    <row r="218" spans="2:7" ht="14.25">
      <c r="B218" s="12"/>
      <c r="C218" s="12"/>
      <c r="D218" s="13" t="s">
        <v>156</v>
      </c>
      <c r="E218" s="14"/>
      <c r="F218" s="14"/>
      <c r="G218" s="14">
        <f t="shared" si="3"/>
        <v>0</v>
      </c>
    </row>
    <row r="219" spans="2:7" ht="14.25">
      <c r="B219" s="12"/>
      <c r="C219" s="12"/>
      <c r="D219" s="13" t="s">
        <v>157</v>
      </c>
      <c r="E219" s="14"/>
      <c r="F219" s="14"/>
      <c r="G219" s="14">
        <f t="shared" si="3"/>
        <v>0</v>
      </c>
    </row>
    <row r="220" spans="2:7" ht="14.25">
      <c r="B220" s="12"/>
      <c r="C220" s="12"/>
      <c r="D220" s="13" t="s">
        <v>158</v>
      </c>
      <c r="E220" s="14"/>
      <c r="F220" s="14"/>
      <c r="G220" s="14">
        <f t="shared" si="3"/>
        <v>0</v>
      </c>
    </row>
    <row r="221" spans="2:7" ht="14.25">
      <c r="B221" s="12"/>
      <c r="C221" s="12"/>
      <c r="D221" s="13" t="s">
        <v>159</v>
      </c>
      <c r="E221" s="14"/>
      <c r="F221" s="14"/>
      <c r="G221" s="14">
        <f t="shared" si="3"/>
        <v>0</v>
      </c>
    </row>
    <row r="222" spans="2:7" ht="14.25">
      <c r="B222" s="12"/>
      <c r="C222" s="12"/>
      <c r="D222" s="13" t="s">
        <v>160</v>
      </c>
      <c r="E222" s="14">
        <v>37482</v>
      </c>
      <c r="F222" s="14">
        <v>23699</v>
      </c>
      <c r="G222" s="14">
        <f t="shared" si="3"/>
        <v>13783</v>
      </c>
    </row>
    <row r="223" spans="2:7" ht="14.25">
      <c r="B223" s="12"/>
      <c r="C223" s="12"/>
      <c r="D223" s="13" t="s">
        <v>161</v>
      </c>
      <c r="E223" s="14"/>
      <c r="F223" s="14"/>
      <c r="G223" s="14">
        <f t="shared" si="3"/>
        <v>0</v>
      </c>
    </row>
    <row r="224" spans="2:7" ht="14.25">
      <c r="B224" s="12"/>
      <c r="C224" s="12"/>
      <c r="D224" s="13" t="s">
        <v>162</v>
      </c>
      <c r="E224" s="14"/>
      <c r="F224" s="14"/>
      <c r="G224" s="14">
        <f t="shared" si="3"/>
        <v>0</v>
      </c>
    </row>
    <row r="225" spans="2:7" ht="14.25">
      <c r="B225" s="12"/>
      <c r="C225" s="12"/>
      <c r="D225" s="13" t="s">
        <v>163</v>
      </c>
      <c r="E225" s="14"/>
      <c r="F225" s="14"/>
      <c r="G225" s="14">
        <f t="shared" si="3"/>
        <v>0</v>
      </c>
    </row>
    <row r="226" spans="2:7" ht="14.25">
      <c r="B226" s="12"/>
      <c r="C226" s="12"/>
      <c r="D226" s="13" t="s">
        <v>164</v>
      </c>
      <c r="E226" s="14"/>
      <c r="F226" s="14"/>
      <c r="G226" s="14">
        <f t="shared" si="3"/>
        <v>0</v>
      </c>
    </row>
    <row r="227" spans="2:7" ht="14.25">
      <c r="B227" s="12"/>
      <c r="C227" s="12"/>
      <c r="D227" s="13" t="s">
        <v>165</v>
      </c>
      <c r="E227" s="14"/>
      <c r="F227" s="14"/>
      <c r="G227" s="14">
        <f t="shared" si="3"/>
        <v>0</v>
      </c>
    </row>
    <row r="228" spans="2:7" ht="14.25">
      <c r="B228" s="12"/>
      <c r="C228" s="12"/>
      <c r="D228" s="13" t="s">
        <v>166</v>
      </c>
      <c r="E228" s="14"/>
      <c r="F228" s="14"/>
      <c r="G228" s="14">
        <f t="shared" si="3"/>
        <v>0</v>
      </c>
    </row>
    <row r="229" spans="2:7" ht="14.25">
      <c r="B229" s="12"/>
      <c r="C229" s="12"/>
      <c r="D229" s="13" t="s">
        <v>167</v>
      </c>
      <c r="E229" s="14">
        <v>288749</v>
      </c>
      <c r="F229" s="14">
        <v>264943</v>
      </c>
      <c r="G229" s="14">
        <f t="shared" si="3"/>
        <v>23806</v>
      </c>
    </row>
    <row r="230" spans="2:7" ht="14.25">
      <c r="B230" s="12"/>
      <c r="C230" s="12"/>
      <c r="D230" s="13" t="s">
        <v>168</v>
      </c>
      <c r="E230" s="14"/>
      <c r="F230" s="14"/>
      <c r="G230" s="14">
        <f t="shared" si="3"/>
        <v>0</v>
      </c>
    </row>
    <row r="231" spans="2:7" ht="14.25">
      <c r="B231" s="12"/>
      <c r="C231" s="12"/>
      <c r="D231" s="13" t="s">
        <v>169</v>
      </c>
      <c r="E231" s="14">
        <v>351435</v>
      </c>
      <c r="F231" s="14"/>
      <c r="G231" s="14">
        <f t="shared" si="3"/>
        <v>351435</v>
      </c>
    </row>
    <row r="232" spans="2:7" ht="14.25">
      <c r="B232" s="12"/>
      <c r="C232" s="12"/>
      <c r="D232" s="13" t="s">
        <v>170</v>
      </c>
      <c r="E232" s="14"/>
      <c r="F232" s="14"/>
      <c r="G232" s="14">
        <f t="shared" si="3"/>
        <v>0</v>
      </c>
    </row>
    <row r="233" spans="2:7" ht="14.25">
      <c r="B233" s="12"/>
      <c r="C233" s="12"/>
      <c r="D233" s="13" t="s">
        <v>171</v>
      </c>
      <c r="E233" s="14"/>
      <c r="F233" s="14"/>
      <c r="G233" s="14">
        <f t="shared" si="3"/>
        <v>0</v>
      </c>
    </row>
    <row r="234" spans="2:7" ht="14.25">
      <c r="B234" s="12"/>
      <c r="C234" s="12"/>
      <c r="D234" s="13" t="s">
        <v>172</v>
      </c>
      <c r="E234" s="14"/>
      <c r="F234" s="14">
        <v>209952</v>
      </c>
      <c r="G234" s="14">
        <f t="shared" si="3"/>
        <v>-209952</v>
      </c>
    </row>
    <row r="235" spans="2:7" ht="14.25">
      <c r="B235" s="12"/>
      <c r="C235" s="12"/>
      <c r="D235" s="13" t="s">
        <v>173</v>
      </c>
      <c r="E235" s="14"/>
      <c r="F235" s="14"/>
      <c r="G235" s="14">
        <f t="shared" si="3"/>
        <v>0</v>
      </c>
    </row>
    <row r="236" spans="2:7" ht="14.25">
      <c r="B236" s="12"/>
      <c r="C236" s="12"/>
      <c r="D236" s="13" t="s">
        <v>174</v>
      </c>
      <c r="E236" s="14"/>
      <c r="F236" s="14"/>
      <c r="G236" s="14">
        <f t="shared" si="3"/>
        <v>0</v>
      </c>
    </row>
    <row r="237" spans="2:7" ht="14.25">
      <c r="B237" s="12"/>
      <c r="C237" s="12"/>
      <c r="D237" s="13" t="s">
        <v>175</v>
      </c>
      <c r="E237" s="14"/>
      <c r="F237" s="14"/>
      <c r="G237" s="14">
        <f t="shared" si="3"/>
        <v>0</v>
      </c>
    </row>
    <row r="238" spans="2:7" ht="14.25">
      <c r="B238" s="12"/>
      <c r="C238" s="12"/>
      <c r="D238" s="13" t="s">
        <v>176</v>
      </c>
      <c r="E238" s="14"/>
      <c r="F238" s="14"/>
      <c r="G238" s="14">
        <f t="shared" si="3"/>
        <v>0</v>
      </c>
    </row>
    <row r="239" spans="2:7" ht="14.25">
      <c r="B239" s="12"/>
      <c r="C239" s="12"/>
      <c r="D239" s="13" t="s">
        <v>177</v>
      </c>
      <c r="E239" s="14"/>
      <c r="F239" s="14"/>
      <c r="G239" s="14">
        <f t="shared" si="3"/>
        <v>0</v>
      </c>
    </row>
    <row r="240" spans="2:7" ht="14.25">
      <c r="B240" s="12"/>
      <c r="C240" s="12"/>
      <c r="D240" s="13" t="s">
        <v>178</v>
      </c>
      <c r="E240" s="14">
        <v>270</v>
      </c>
      <c r="F240" s="14">
        <v>68152</v>
      </c>
      <c r="G240" s="14">
        <f t="shared" si="3"/>
        <v>-67882</v>
      </c>
    </row>
    <row r="241" spans="2:7" ht="14.25">
      <c r="B241" s="12"/>
      <c r="C241" s="12"/>
      <c r="D241" s="13" t="s">
        <v>179</v>
      </c>
      <c r="E241" s="14">
        <f>+E242+E243+E244+E245+E246+E247+E248+E249+E250+E251+E252+E253+E254+E255+E256+E257+E258+E259+E260+E261+E262+E263+E264</f>
        <v>807485</v>
      </c>
      <c r="F241" s="14">
        <f>+F242+F243+F244+F245+F246+F247+F248+F249+F250+F251+F252+F253+F254+F255+F256+F257+F258+F259+F260+F261+F262+F263+F264</f>
        <v>617942</v>
      </c>
      <c r="G241" s="14">
        <f t="shared" si="3"/>
        <v>189543</v>
      </c>
    </row>
    <row r="242" spans="2:7" ht="14.25">
      <c r="B242" s="12"/>
      <c r="C242" s="12"/>
      <c r="D242" s="13" t="s">
        <v>180</v>
      </c>
      <c r="E242" s="14">
        <v>14272</v>
      </c>
      <c r="F242" s="14">
        <v>24650</v>
      </c>
      <c r="G242" s="14">
        <f t="shared" si="3"/>
        <v>-10378</v>
      </c>
    </row>
    <row r="243" spans="2:7" ht="14.25">
      <c r="B243" s="12"/>
      <c r="C243" s="12"/>
      <c r="D243" s="13" t="s">
        <v>181</v>
      </c>
      <c r="E243" s="14"/>
      <c r="F243" s="14"/>
      <c r="G243" s="14">
        <f t="shared" si="3"/>
        <v>0</v>
      </c>
    </row>
    <row r="244" spans="2:7" ht="14.25">
      <c r="B244" s="12"/>
      <c r="C244" s="12"/>
      <c r="D244" s="13" t="s">
        <v>150</v>
      </c>
      <c r="E244" s="14">
        <v>51923</v>
      </c>
      <c r="F244" s="14">
        <v>19696</v>
      </c>
      <c r="G244" s="14">
        <f t="shared" si="3"/>
        <v>32227</v>
      </c>
    </row>
    <row r="245" spans="2:7" ht="14.25">
      <c r="B245" s="12"/>
      <c r="C245" s="12"/>
      <c r="D245" s="13" t="s">
        <v>154</v>
      </c>
      <c r="E245" s="14"/>
      <c r="F245" s="14"/>
      <c r="G245" s="14">
        <f t="shared" si="3"/>
        <v>0</v>
      </c>
    </row>
    <row r="246" spans="2:7" ht="14.25">
      <c r="B246" s="12"/>
      <c r="C246" s="12"/>
      <c r="D246" s="13" t="s">
        <v>182</v>
      </c>
      <c r="E246" s="14">
        <v>21864</v>
      </c>
      <c r="F246" s="14">
        <v>259026</v>
      </c>
      <c r="G246" s="14">
        <f t="shared" si="3"/>
        <v>-237162</v>
      </c>
    </row>
    <row r="247" spans="2:7" ht="14.25">
      <c r="B247" s="12"/>
      <c r="C247" s="12"/>
      <c r="D247" s="13" t="s">
        <v>152</v>
      </c>
      <c r="E247" s="14"/>
      <c r="F247" s="14"/>
      <c r="G247" s="14">
        <f t="shared" si="3"/>
        <v>0</v>
      </c>
    </row>
    <row r="248" spans="2:7" ht="14.25">
      <c r="B248" s="12"/>
      <c r="C248" s="12"/>
      <c r="D248" s="13" t="s">
        <v>148</v>
      </c>
      <c r="E248" s="14">
        <v>21879</v>
      </c>
      <c r="F248" s="14"/>
      <c r="G248" s="14">
        <f t="shared" si="3"/>
        <v>21879</v>
      </c>
    </row>
    <row r="249" spans="2:7" ht="14.25">
      <c r="B249" s="12"/>
      <c r="C249" s="12"/>
      <c r="D249" s="13" t="s">
        <v>167</v>
      </c>
      <c r="E249" s="14">
        <v>32080</v>
      </c>
      <c r="F249" s="14">
        <v>29431</v>
      </c>
      <c r="G249" s="14">
        <f t="shared" si="3"/>
        <v>2649</v>
      </c>
    </row>
    <row r="250" spans="2:7" ht="14.25">
      <c r="B250" s="12"/>
      <c r="C250" s="12"/>
      <c r="D250" s="13" t="s">
        <v>168</v>
      </c>
      <c r="E250" s="14"/>
      <c r="F250" s="14"/>
      <c r="G250" s="14">
        <f t="shared" si="3"/>
        <v>0</v>
      </c>
    </row>
    <row r="251" spans="2:7" ht="14.25">
      <c r="B251" s="12"/>
      <c r="C251" s="12"/>
      <c r="D251" s="13" t="s">
        <v>153</v>
      </c>
      <c r="E251" s="14">
        <v>24570</v>
      </c>
      <c r="F251" s="14">
        <v>3240</v>
      </c>
      <c r="G251" s="14">
        <f t="shared" si="3"/>
        <v>21330</v>
      </c>
    </row>
    <row r="252" spans="2:7" ht="14.25">
      <c r="B252" s="12"/>
      <c r="C252" s="12"/>
      <c r="D252" s="13" t="s">
        <v>183</v>
      </c>
      <c r="E252" s="14">
        <v>203703</v>
      </c>
      <c r="F252" s="14">
        <v>158502</v>
      </c>
      <c r="G252" s="14">
        <f t="shared" si="3"/>
        <v>45201</v>
      </c>
    </row>
    <row r="253" spans="2:7" ht="14.25">
      <c r="B253" s="12"/>
      <c r="C253" s="12"/>
      <c r="D253" s="13" t="s">
        <v>184</v>
      </c>
      <c r="E253" s="14">
        <v>11350</v>
      </c>
      <c r="F253" s="14"/>
      <c r="G253" s="14">
        <f t="shared" si="3"/>
        <v>11350</v>
      </c>
    </row>
    <row r="254" spans="2:7" ht="14.25">
      <c r="B254" s="12"/>
      <c r="C254" s="12"/>
      <c r="D254" s="13" t="s">
        <v>185</v>
      </c>
      <c r="E254" s="14">
        <v>105840</v>
      </c>
      <c r="F254" s="14">
        <v>3240</v>
      </c>
      <c r="G254" s="14">
        <f t="shared" si="3"/>
        <v>102600</v>
      </c>
    </row>
    <row r="255" spans="2:7" ht="14.25">
      <c r="B255" s="12"/>
      <c r="C255" s="12"/>
      <c r="D255" s="13" t="s">
        <v>186</v>
      </c>
      <c r="E255" s="14"/>
      <c r="F255" s="14"/>
      <c r="G255" s="14">
        <f t="shared" si="3"/>
        <v>0</v>
      </c>
    </row>
    <row r="256" spans="2:7" ht="14.25">
      <c r="B256" s="12"/>
      <c r="C256" s="12"/>
      <c r="D256" s="13" t="s">
        <v>187</v>
      </c>
      <c r="E256" s="14">
        <v>7506</v>
      </c>
      <c r="F256" s="14"/>
      <c r="G256" s="14">
        <f t="shared" si="3"/>
        <v>7506</v>
      </c>
    </row>
    <row r="257" spans="2:7" ht="14.25">
      <c r="B257" s="12"/>
      <c r="C257" s="12"/>
      <c r="D257" s="13" t="s">
        <v>170</v>
      </c>
      <c r="E257" s="14">
        <v>21620</v>
      </c>
      <c r="F257" s="14"/>
      <c r="G257" s="14">
        <f t="shared" si="3"/>
        <v>21620</v>
      </c>
    </row>
    <row r="258" spans="2:7" ht="14.25">
      <c r="B258" s="12"/>
      <c r="C258" s="12"/>
      <c r="D258" s="13" t="s">
        <v>171</v>
      </c>
      <c r="E258" s="14"/>
      <c r="F258" s="14"/>
      <c r="G258" s="14">
        <f t="shared" si="3"/>
        <v>0</v>
      </c>
    </row>
    <row r="259" spans="2:7" ht="14.25">
      <c r="B259" s="12"/>
      <c r="C259" s="12"/>
      <c r="D259" s="13" t="s">
        <v>188</v>
      </c>
      <c r="E259" s="14"/>
      <c r="F259" s="14"/>
      <c r="G259" s="14">
        <f t="shared" si="3"/>
        <v>0</v>
      </c>
    </row>
    <row r="260" spans="2:7" ht="14.25">
      <c r="B260" s="12"/>
      <c r="C260" s="12"/>
      <c r="D260" s="13" t="s">
        <v>189</v>
      </c>
      <c r="E260" s="14">
        <v>450</v>
      </c>
      <c r="F260" s="14"/>
      <c r="G260" s="14">
        <f t="shared" si="3"/>
        <v>450</v>
      </c>
    </row>
    <row r="261" spans="2:7" ht="14.25">
      <c r="B261" s="12"/>
      <c r="C261" s="12"/>
      <c r="D261" s="13" t="s">
        <v>172</v>
      </c>
      <c r="E261" s="14">
        <v>209952</v>
      </c>
      <c r="F261" s="14"/>
      <c r="G261" s="14">
        <f t="shared" si="3"/>
        <v>209952</v>
      </c>
    </row>
    <row r="262" spans="2:7" ht="14.25">
      <c r="B262" s="12"/>
      <c r="C262" s="12"/>
      <c r="D262" s="13" t="s">
        <v>190</v>
      </c>
      <c r="E262" s="14"/>
      <c r="F262" s="14"/>
      <c r="G262" s="14">
        <f t="shared" si="3"/>
        <v>0</v>
      </c>
    </row>
    <row r="263" spans="2:7" ht="14.25">
      <c r="B263" s="12"/>
      <c r="C263" s="12"/>
      <c r="D263" s="13" t="s">
        <v>191</v>
      </c>
      <c r="E263" s="14">
        <v>40700</v>
      </c>
      <c r="F263" s="14"/>
      <c r="G263" s="14">
        <f t="shared" ref="G263:G326" si="4">E263-F263</f>
        <v>40700</v>
      </c>
    </row>
    <row r="264" spans="2:7" ht="14.25">
      <c r="B264" s="12"/>
      <c r="C264" s="12"/>
      <c r="D264" s="13" t="s">
        <v>178</v>
      </c>
      <c r="E264" s="14">
        <v>39776</v>
      </c>
      <c r="F264" s="14">
        <v>120157</v>
      </c>
      <c r="G264" s="14">
        <f t="shared" si="4"/>
        <v>-80381</v>
      </c>
    </row>
    <row r="265" spans="2:7" ht="14.25">
      <c r="B265" s="12"/>
      <c r="C265" s="12"/>
      <c r="D265" s="13" t="s">
        <v>192</v>
      </c>
      <c r="E265" s="14">
        <f>+E266+E271</f>
        <v>0</v>
      </c>
      <c r="F265" s="14">
        <f>+F266+F271</f>
        <v>0</v>
      </c>
      <c r="G265" s="14">
        <f t="shared" si="4"/>
        <v>0</v>
      </c>
    </row>
    <row r="266" spans="2:7" ht="14.25">
      <c r="B266" s="12"/>
      <c r="C266" s="12"/>
      <c r="D266" s="13" t="s">
        <v>193</v>
      </c>
      <c r="E266" s="14">
        <f>+E267+E268+E269-E270</f>
        <v>0</v>
      </c>
      <c r="F266" s="14">
        <f>+F267+F268+F269-F270</f>
        <v>0</v>
      </c>
      <c r="G266" s="14">
        <f t="shared" si="4"/>
        <v>0</v>
      </c>
    </row>
    <row r="267" spans="2:7" ht="14.25">
      <c r="B267" s="12"/>
      <c r="C267" s="12"/>
      <c r="D267" s="13" t="s">
        <v>194</v>
      </c>
      <c r="E267" s="14"/>
      <c r="F267" s="14"/>
      <c r="G267" s="14">
        <f t="shared" si="4"/>
        <v>0</v>
      </c>
    </row>
    <row r="268" spans="2:7" ht="14.25">
      <c r="B268" s="12"/>
      <c r="C268" s="12"/>
      <c r="D268" s="13" t="s">
        <v>195</v>
      </c>
      <c r="E268" s="14"/>
      <c r="F268" s="14"/>
      <c r="G268" s="14">
        <f t="shared" si="4"/>
        <v>0</v>
      </c>
    </row>
    <row r="269" spans="2:7" ht="14.25">
      <c r="B269" s="12"/>
      <c r="C269" s="12"/>
      <c r="D269" s="13" t="s">
        <v>196</v>
      </c>
      <c r="E269" s="14"/>
      <c r="F269" s="14"/>
      <c r="G269" s="14">
        <f t="shared" si="4"/>
        <v>0</v>
      </c>
    </row>
    <row r="270" spans="2:7" ht="14.25">
      <c r="B270" s="12"/>
      <c r="C270" s="12"/>
      <c r="D270" s="13" t="s">
        <v>197</v>
      </c>
      <c r="E270" s="14"/>
      <c r="F270" s="14"/>
      <c r="G270" s="14">
        <f t="shared" si="4"/>
        <v>0</v>
      </c>
    </row>
    <row r="271" spans="2:7" ht="14.25">
      <c r="B271" s="12"/>
      <c r="C271" s="12"/>
      <c r="D271" s="13" t="s">
        <v>198</v>
      </c>
      <c r="E271" s="14"/>
      <c r="F271" s="14"/>
      <c r="G271" s="14">
        <f t="shared" si="4"/>
        <v>0</v>
      </c>
    </row>
    <row r="272" spans="2:7" ht="14.25">
      <c r="B272" s="12"/>
      <c r="C272" s="12"/>
      <c r="D272" s="13" t="s">
        <v>199</v>
      </c>
      <c r="E272" s="14"/>
      <c r="F272" s="14"/>
      <c r="G272" s="14">
        <f t="shared" si="4"/>
        <v>0</v>
      </c>
    </row>
    <row r="273" spans="2:7" ht="14.25">
      <c r="B273" s="12"/>
      <c r="C273" s="12"/>
      <c r="D273" s="13" t="s">
        <v>200</v>
      </c>
      <c r="E273" s="14"/>
      <c r="F273" s="14"/>
      <c r="G273" s="14">
        <f t="shared" si="4"/>
        <v>0</v>
      </c>
    </row>
    <row r="274" spans="2:7" ht="14.25">
      <c r="B274" s="12"/>
      <c r="C274" s="12"/>
      <c r="D274" s="13" t="s">
        <v>201</v>
      </c>
      <c r="E274" s="14">
        <v>114910</v>
      </c>
      <c r="F274" s="14">
        <v>34964</v>
      </c>
      <c r="G274" s="14">
        <f t="shared" si="4"/>
        <v>79946</v>
      </c>
    </row>
    <row r="275" spans="2:7" ht="14.25">
      <c r="B275" s="12"/>
      <c r="C275" s="12"/>
      <c r="D275" s="13" t="s">
        <v>202</v>
      </c>
      <c r="E275" s="14">
        <v>-34964</v>
      </c>
      <c r="F275" s="14">
        <v>-34964</v>
      </c>
      <c r="G275" s="14">
        <f t="shared" si="4"/>
        <v>0</v>
      </c>
    </row>
    <row r="276" spans="2:7" ht="14.25">
      <c r="B276" s="12"/>
      <c r="C276" s="12"/>
      <c r="D276" s="13" t="s">
        <v>203</v>
      </c>
      <c r="E276" s="14"/>
      <c r="F276" s="14"/>
      <c r="G276" s="14">
        <f t="shared" si="4"/>
        <v>0</v>
      </c>
    </row>
    <row r="277" spans="2:7" ht="14.25">
      <c r="B277" s="12"/>
      <c r="C277" s="12"/>
      <c r="D277" s="13" t="s">
        <v>204</v>
      </c>
      <c r="E277" s="14"/>
      <c r="F277" s="14"/>
      <c r="G277" s="14">
        <f t="shared" si="4"/>
        <v>0</v>
      </c>
    </row>
    <row r="278" spans="2:7" ht="14.25">
      <c r="B278" s="12"/>
      <c r="C278" s="12"/>
      <c r="D278" s="13" t="s">
        <v>205</v>
      </c>
      <c r="E278" s="14"/>
      <c r="F278" s="14"/>
      <c r="G278" s="14">
        <f t="shared" si="4"/>
        <v>0</v>
      </c>
    </row>
    <row r="279" spans="2:7" ht="14.25">
      <c r="B279" s="12"/>
      <c r="C279" s="15"/>
      <c r="D279" s="16" t="s">
        <v>206</v>
      </c>
      <c r="E279" s="17">
        <f>+E186+E200+E241+E265+E272+E273+E274+E275+E276+E277+E278</f>
        <v>8483108</v>
      </c>
      <c r="F279" s="17">
        <f>+F186+F200+F241+F265+F272+F273+F274+F275+F276+F277+F278</f>
        <v>7035974</v>
      </c>
      <c r="G279" s="17">
        <f t="shared" si="4"/>
        <v>1447134</v>
      </c>
    </row>
    <row r="280" spans="2:7" ht="14.25">
      <c r="B280" s="15"/>
      <c r="C280" s="18" t="s">
        <v>207</v>
      </c>
      <c r="D280" s="19"/>
      <c r="E280" s="20">
        <f xml:space="preserve"> +E185 - E279</f>
        <v>-549492</v>
      </c>
      <c r="F280" s="20">
        <f xml:space="preserve"> +F185 - F279</f>
        <v>774961</v>
      </c>
      <c r="G280" s="20">
        <f t="shared" si="4"/>
        <v>-1324453</v>
      </c>
    </row>
    <row r="281" spans="2:7" ht="14.25">
      <c r="B281" s="9" t="s">
        <v>208</v>
      </c>
      <c r="C281" s="9" t="s">
        <v>9</v>
      </c>
      <c r="D281" s="13" t="s">
        <v>209</v>
      </c>
      <c r="E281" s="14"/>
      <c r="F281" s="14"/>
      <c r="G281" s="14">
        <f t="shared" si="4"/>
        <v>0</v>
      </c>
    </row>
    <row r="282" spans="2:7" ht="14.25">
      <c r="B282" s="12"/>
      <c r="C282" s="12"/>
      <c r="D282" s="13" t="s">
        <v>210</v>
      </c>
      <c r="E282" s="14">
        <v>21</v>
      </c>
      <c r="F282" s="14">
        <v>20</v>
      </c>
      <c r="G282" s="14">
        <f t="shared" si="4"/>
        <v>1</v>
      </c>
    </row>
    <row r="283" spans="2:7" ht="14.25">
      <c r="B283" s="12"/>
      <c r="C283" s="12"/>
      <c r="D283" s="13" t="s">
        <v>211</v>
      </c>
      <c r="E283" s="14"/>
      <c r="F283" s="14"/>
      <c r="G283" s="14">
        <f t="shared" si="4"/>
        <v>0</v>
      </c>
    </row>
    <row r="284" spans="2:7" ht="14.25">
      <c r="B284" s="12"/>
      <c r="C284" s="12"/>
      <c r="D284" s="13" t="s">
        <v>212</v>
      </c>
      <c r="E284" s="14"/>
      <c r="F284" s="14"/>
      <c r="G284" s="14">
        <f t="shared" si="4"/>
        <v>0</v>
      </c>
    </row>
    <row r="285" spans="2:7" ht="14.25">
      <c r="B285" s="12"/>
      <c r="C285" s="12"/>
      <c r="D285" s="13" t="s">
        <v>213</v>
      </c>
      <c r="E285" s="14"/>
      <c r="F285" s="14"/>
      <c r="G285" s="14">
        <f t="shared" si="4"/>
        <v>0</v>
      </c>
    </row>
    <row r="286" spans="2:7" ht="14.25">
      <c r="B286" s="12"/>
      <c r="C286" s="12"/>
      <c r="D286" s="13" t="s">
        <v>214</v>
      </c>
      <c r="E286" s="14"/>
      <c r="F286" s="14"/>
      <c r="G286" s="14">
        <f t="shared" si="4"/>
        <v>0</v>
      </c>
    </row>
    <row r="287" spans="2:7" ht="14.25">
      <c r="B287" s="12"/>
      <c r="C287" s="12"/>
      <c r="D287" s="13" t="s">
        <v>215</v>
      </c>
      <c r="E287" s="14"/>
      <c r="F287" s="14"/>
      <c r="G287" s="14">
        <f t="shared" si="4"/>
        <v>0</v>
      </c>
    </row>
    <row r="288" spans="2:7" ht="14.25">
      <c r="B288" s="12"/>
      <c r="C288" s="12"/>
      <c r="D288" s="13" t="s">
        <v>216</v>
      </c>
      <c r="E288" s="14"/>
      <c r="F288" s="14"/>
      <c r="G288" s="14">
        <f t="shared" si="4"/>
        <v>0</v>
      </c>
    </row>
    <row r="289" spans="2:7" ht="14.25">
      <c r="B289" s="12"/>
      <c r="C289" s="12"/>
      <c r="D289" s="13" t="s">
        <v>217</v>
      </c>
      <c r="E289" s="14">
        <f>+E290+E291+E292+E293</f>
        <v>0</v>
      </c>
      <c r="F289" s="14">
        <f>+F290+F291+F292+F293</f>
        <v>0</v>
      </c>
      <c r="G289" s="14">
        <f t="shared" si="4"/>
        <v>0</v>
      </c>
    </row>
    <row r="290" spans="2:7" ht="14.25">
      <c r="B290" s="12"/>
      <c r="C290" s="12"/>
      <c r="D290" s="13" t="s">
        <v>218</v>
      </c>
      <c r="E290" s="14"/>
      <c r="F290" s="14"/>
      <c r="G290" s="14">
        <f t="shared" si="4"/>
        <v>0</v>
      </c>
    </row>
    <row r="291" spans="2:7" ht="14.25">
      <c r="B291" s="12"/>
      <c r="C291" s="12"/>
      <c r="D291" s="13" t="s">
        <v>219</v>
      </c>
      <c r="E291" s="14"/>
      <c r="F291" s="14"/>
      <c r="G291" s="14">
        <f t="shared" si="4"/>
        <v>0</v>
      </c>
    </row>
    <row r="292" spans="2:7" ht="14.25">
      <c r="B292" s="12"/>
      <c r="C292" s="12"/>
      <c r="D292" s="13" t="s">
        <v>220</v>
      </c>
      <c r="E292" s="14"/>
      <c r="F292" s="14"/>
      <c r="G292" s="14">
        <f t="shared" si="4"/>
        <v>0</v>
      </c>
    </row>
    <row r="293" spans="2:7" ht="14.25">
      <c r="B293" s="12"/>
      <c r="C293" s="12"/>
      <c r="D293" s="13" t="s">
        <v>221</v>
      </c>
      <c r="E293" s="14"/>
      <c r="F293" s="14"/>
      <c r="G293" s="14">
        <f t="shared" si="4"/>
        <v>0</v>
      </c>
    </row>
    <row r="294" spans="2:7" ht="14.25">
      <c r="B294" s="12"/>
      <c r="C294" s="15"/>
      <c r="D294" s="16" t="s">
        <v>222</v>
      </c>
      <c r="E294" s="17">
        <f>+E281+E282+E283+E284+E285+E286+E287+E288+E289</f>
        <v>21</v>
      </c>
      <c r="F294" s="17">
        <f>+F281+F282+F283+F284+F285+F286+F287+F288+F289</f>
        <v>20</v>
      </c>
      <c r="G294" s="17">
        <f t="shared" si="4"/>
        <v>1</v>
      </c>
    </row>
    <row r="295" spans="2:7" ht="14.25">
      <c r="B295" s="12"/>
      <c r="C295" s="9" t="s">
        <v>123</v>
      </c>
      <c r="D295" s="13" t="s">
        <v>223</v>
      </c>
      <c r="E295" s="14"/>
      <c r="F295" s="14"/>
      <c r="G295" s="14">
        <f t="shared" si="4"/>
        <v>0</v>
      </c>
    </row>
    <row r="296" spans="2:7" ht="14.25">
      <c r="B296" s="12"/>
      <c r="C296" s="12"/>
      <c r="D296" s="13" t="s">
        <v>224</v>
      </c>
      <c r="E296" s="14"/>
      <c r="F296" s="14"/>
      <c r="G296" s="14">
        <f t="shared" si="4"/>
        <v>0</v>
      </c>
    </row>
    <row r="297" spans="2:7" ht="14.25">
      <c r="B297" s="12"/>
      <c r="C297" s="12"/>
      <c r="D297" s="13" t="s">
        <v>225</v>
      </c>
      <c r="E297" s="14"/>
      <c r="F297" s="14"/>
      <c r="G297" s="14">
        <f t="shared" si="4"/>
        <v>0</v>
      </c>
    </row>
    <row r="298" spans="2:7" ht="14.25">
      <c r="B298" s="12"/>
      <c r="C298" s="12"/>
      <c r="D298" s="13" t="s">
        <v>226</v>
      </c>
      <c r="E298" s="14"/>
      <c r="F298" s="14"/>
      <c r="G298" s="14">
        <f t="shared" si="4"/>
        <v>0</v>
      </c>
    </row>
    <row r="299" spans="2:7" ht="14.25">
      <c r="B299" s="12"/>
      <c r="C299" s="12"/>
      <c r="D299" s="13" t="s">
        <v>227</v>
      </c>
      <c r="E299" s="14"/>
      <c r="F299" s="14"/>
      <c r="G299" s="14">
        <f t="shared" si="4"/>
        <v>0</v>
      </c>
    </row>
    <row r="300" spans="2:7" ht="14.25">
      <c r="B300" s="12"/>
      <c r="C300" s="12"/>
      <c r="D300" s="13" t="s">
        <v>228</v>
      </c>
      <c r="E300" s="14"/>
      <c r="F300" s="14"/>
      <c r="G300" s="14">
        <f t="shared" si="4"/>
        <v>0</v>
      </c>
    </row>
    <row r="301" spans="2:7" ht="14.25">
      <c r="B301" s="12"/>
      <c r="C301" s="12"/>
      <c r="D301" s="13" t="s">
        <v>229</v>
      </c>
      <c r="E301" s="14"/>
      <c r="F301" s="14"/>
      <c r="G301" s="14">
        <f t="shared" si="4"/>
        <v>0</v>
      </c>
    </row>
    <row r="302" spans="2:7" ht="14.25">
      <c r="B302" s="12"/>
      <c r="C302" s="12"/>
      <c r="D302" s="13" t="s">
        <v>230</v>
      </c>
      <c r="E302" s="14">
        <f>+E303+E304+E305</f>
        <v>0</v>
      </c>
      <c r="F302" s="14">
        <f>+F303+F304+F305</f>
        <v>0</v>
      </c>
      <c r="G302" s="14">
        <f t="shared" si="4"/>
        <v>0</v>
      </c>
    </row>
    <row r="303" spans="2:7" ht="14.25">
      <c r="B303" s="12"/>
      <c r="C303" s="12"/>
      <c r="D303" s="13" t="s">
        <v>231</v>
      </c>
      <c r="E303" s="14"/>
      <c r="F303" s="14"/>
      <c r="G303" s="14">
        <f t="shared" si="4"/>
        <v>0</v>
      </c>
    </row>
    <row r="304" spans="2:7" ht="14.25">
      <c r="B304" s="12"/>
      <c r="C304" s="12"/>
      <c r="D304" s="13" t="s">
        <v>232</v>
      </c>
      <c r="E304" s="14"/>
      <c r="F304" s="14"/>
      <c r="G304" s="14">
        <f t="shared" si="4"/>
        <v>0</v>
      </c>
    </row>
    <row r="305" spans="2:7" ht="14.25">
      <c r="B305" s="12"/>
      <c r="C305" s="12"/>
      <c r="D305" s="13" t="s">
        <v>233</v>
      </c>
      <c r="E305" s="14"/>
      <c r="F305" s="14"/>
      <c r="G305" s="14">
        <f t="shared" si="4"/>
        <v>0</v>
      </c>
    </row>
    <row r="306" spans="2:7" ht="14.25">
      <c r="B306" s="12"/>
      <c r="C306" s="15"/>
      <c r="D306" s="16" t="s">
        <v>234</v>
      </c>
      <c r="E306" s="17">
        <f>+E295+E296+E297+E298+E299+E300+E301+E302</f>
        <v>0</v>
      </c>
      <c r="F306" s="17">
        <f>+F295+F296+F297+F298+F299+F300+F301+F302</f>
        <v>0</v>
      </c>
      <c r="G306" s="17">
        <f t="shared" si="4"/>
        <v>0</v>
      </c>
    </row>
    <row r="307" spans="2:7" ht="14.25">
      <c r="B307" s="15"/>
      <c r="C307" s="18" t="s">
        <v>235</v>
      </c>
      <c r="D307" s="21"/>
      <c r="E307" s="22">
        <f xml:space="preserve"> +E294 - E306</f>
        <v>21</v>
      </c>
      <c r="F307" s="22">
        <f xml:space="preserve"> +F294 - F306</f>
        <v>20</v>
      </c>
      <c r="G307" s="22">
        <f t="shared" si="4"/>
        <v>1</v>
      </c>
    </row>
    <row r="308" spans="2:7" ht="14.25">
      <c r="B308" s="18" t="s">
        <v>236</v>
      </c>
      <c r="C308" s="23"/>
      <c r="D308" s="19"/>
      <c r="E308" s="20">
        <f xml:space="preserve"> +E280 +E307</f>
        <v>-549471</v>
      </c>
      <c r="F308" s="20">
        <f xml:space="preserve"> +F280 +F307</f>
        <v>774981</v>
      </c>
      <c r="G308" s="20">
        <f t="shared" si="4"/>
        <v>-1324452</v>
      </c>
    </row>
    <row r="309" spans="2:7" ht="14.25">
      <c r="B309" s="9" t="s">
        <v>237</v>
      </c>
      <c r="C309" s="9" t="s">
        <v>9</v>
      </c>
      <c r="D309" s="13" t="s">
        <v>238</v>
      </c>
      <c r="E309" s="14">
        <f>+E310+E311</f>
        <v>0</v>
      </c>
      <c r="F309" s="14">
        <f>+F310+F311</f>
        <v>0</v>
      </c>
      <c r="G309" s="14">
        <f t="shared" si="4"/>
        <v>0</v>
      </c>
    </row>
    <row r="310" spans="2:7" ht="14.25">
      <c r="B310" s="12"/>
      <c r="C310" s="12"/>
      <c r="D310" s="13" t="s">
        <v>239</v>
      </c>
      <c r="E310" s="14"/>
      <c r="F310" s="14"/>
      <c r="G310" s="14">
        <f t="shared" si="4"/>
        <v>0</v>
      </c>
    </row>
    <row r="311" spans="2:7" ht="14.25">
      <c r="B311" s="12"/>
      <c r="C311" s="12"/>
      <c r="D311" s="13" t="s">
        <v>240</v>
      </c>
      <c r="E311" s="14"/>
      <c r="F311" s="14"/>
      <c r="G311" s="14">
        <f t="shared" si="4"/>
        <v>0</v>
      </c>
    </row>
    <row r="312" spans="2:7" ht="14.25">
      <c r="B312" s="12"/>
      <c r="C312" s="12"/>
      <c r="D312" s="13" t="s">
        <v>241</v>
      </c>
      <c r="E312" s="14">
        <f>+E313+E314</f>
        <v>0</v>
      </c>
      <c r="F312" s="14">
        <f>+F313+F314</f>
        <v>0</v>
      </c>
      <c r="G312" s="14">
        <f t="shared" si="4"/>
        <v>0</v>
      </c>
    </row>
    <row r="313" spans="2:7" ht="14.25">
      <c r="B313" s="12"/>
      <c r="C313" s="12"/>
      <c r="D313" s="13" t="s">
        <v>242</v>
      </c>
      <c r="E313" s="14"/>
      <c r="F313" s="14"/>
      <c r="G313" s="14">
        <f t="shared" si="4"/>
        <v>0</v>
      </c>
    </row>
    <row r="314" spans="2:7" ht="14.25">
      <c r="B314" s="12"/>
      <c r="C314" s="12"/>
      <c r="D314" s="13" t="s">
        <v>243</v>
      </c>
      <c r="E314" s="14"/>
      <c r="F314" s="14"/>
      <c r="G314" s="14">
        <f t="shared" si="4"/>
        <v>0</v>
      </c>
    </row>
    <row r="315" spans="2:7" ht="14.25">
      <c r="B315" s="12"/>
      <c r="C315" s="12"/>
      <c r="D315" s="13" t="s">
        <v>244</v>
      </c>
      <c r="E315" s="14"/>
      <c r="F315" s="14"/>
      <c r="G315" s="14">
        <f t="shared" si="4"/>
        <v>0</v>
      </c>
    </row>
    <row r="316" spans="2:7" ht="14.25">
      <c r="B316" s="12"/>
      <c r="C316" s="12"/>
      <c r="D316" s="13" t="s">
        <v>245</v>
      </c>
      <c r="E316" s="14"/>
      <c r="F316" s="14"/>
      <c r="G316" s="14">
        <f t="shared" si="4"/>
        <v>0</v>
      </c>
    </row>
    <row r="317" spans="2:7" ht="14.25">
      <c r="B317" s="12"/>
      <c r="C317" s="12"/>
      <c r="D317" s="13" t="s">
        <v>246</v>
      </c>
      <c r="E317" s="14">
        <f>+E318+E319</f>
        <v>0</v>
      </c>
      <c r="F317" s="14">
        <f>+F318+F319</f>
        <v>0</v>
      </c>
      <c r="G317" s="14">
        <f t="shared" si="4"/>
        <v>0</v>
      </c>
    </row>
    <row r="318" spans="2:7" ht="14.25">
      <c r="B318" s="12"/>
      <c r="C318" s="12"/>
      <c r="D318" s="13" t="s">
        <v>247</v>
      </c>
      <c r="E318" s="14"/>
      <c r="F318" s="14"/>
      <c r="G318" s="14">
        <f t="shared" si="4"/>
        <v>0</v>
      </c>
    </row>
    <row r="319" spans="2:7" ht="14.25">
      <c r="B319" s="12"/>
      <c r="C319" s="12"/>
      <c r="D319" s="13" t="s">
        <v>248</v>
      </c>
      <c r="E319" s="14"/>
      <c r="F319" s="14"/>
      <c r="G319" s="14">
        <f t="shared" si="4"/>
        <v>0</v>
      </c>
    </row>
    <row r="320" spans="2:7" ht="14.25">
      <c r="B320" s="12"/>
      <c r="C320" s="12"/>
      <c r="D320" s="13" t="s">
        <v>249</v>
      </c>
      <c r="E320" s="14">
        <f>+E321</f>
        <v>0</v>
      </c>
      <c r="F320" s="14">
        <f>+F321</f>
        <v>0</v>
      </c>
      <c r="G320" s="14">
        <f t="shared" si="4"/>
        <v>0</v>
      </c>
    </row>
    <row r="321" spans="2:7" ht="14.25">
      <c r="B321" s="12"/>
      <c r="C321" s="12"/>
      <c r="D321" s="13" t="s">
        <v>250</v>
      </c>
      <c r="E321" s="14"/>
      <c r="F321" s="14"/>
      <c r="G321" s="14">
        <f t="shared" si="4"/>
        <v>0</v>
      </c>
    </row>
    <row r="322" spans="2:7" ht="14.25">
      <c r="B322" s="12"/>
      <c r="C322" s="12"/>
      <c r="D322" s="13" t="s">
        <v>251</v>
      </c>
      <c r="E322" s="14">
        <f>+E323</f>
        <v>0</v>
      </c>
      <c r="F322" s="14">
        <f>+F323</f>
        <v>100000</v>
      </c>
      <c r="G322" s="14">
        <f t="shared" si="4"/>
        <v>-100000</v>
      </c>
    </row>
    <row r="323" spans="2:7" ht="14.25">
      <c r="B323" s="12"/>
      <c r="C323" s="12"/>
      <c r="D323" s="13" t="s">
        <v>252</v>
      </c>
      <c r="E323" s="14"/>
      <c r="F323" s="14">
        <v>100000</v>
      </c>
      <c r="G323" s="14">
        <f t="shared" si="4"/>
        <v>-100000</v>
      </c>
    </row>
    <row r="324" spans="2:7" ht="14.25">
      <c r="B324" s="12"/>
      <c r="C324" s="12"/>
      <c r="D324" s="13" t="s">
        <v>253</v>
      </c>
      <c r="E324" s="14"/>
      <c r="F324" s="14"/>
      <c r="G324" s="14">
        <f t="shared" si="4"/>
        <v>0</v>
      </c>
    </row>
    <row r="325" spans="2:7" ht="14.25">
      <c r="B325" s="12"/>
      <c r="C325" s="12"/>
      <c r="D325" s="13" t="s">
        <v>254</v>
      </c>
      <c r="E325" s="14"/>
      <c r="F325" s="14"/>
      <c r="G325" s="14">
        <f t="shared" si="4"/>
        <v>0</v>
      </c>
    </row>
    <row r="326" spans="2:7" ht="14.25">
      <c r="B326" s="12"/>
      <c r="C326" s="12"/>
      <c r="D326" s="13" t="s">
        <v>255</v>
      </c>
      <c r="E326" s="14">
        <f>+E327</f>
        <v>0</v>
      </c>
      <c r="F326" s="14">
        <f>+F327</f>
        <v>0</v>
      </c>
      <c r="G326" s="14">
        <f t="shared" si="4"/>
        <v>0</v>
      </c>
    </row>
    <row r="327" spans="2:7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</row>
    <row r="328" spans="2:7" ht="14.25">
      <c r="B328" s="12"/>
      <c r="C328" s="15"/>
      <c r="D328" s="16" t="s">
        <v>257</v>
      </c>
      <c r="E328" s="17">
        <f>+E309+E312+E315+E316+E317+E320+E322+E324+E325+E326</f>
        <v>0</v>
      </c>
      <c r="F328" s="17">
        <f>+F309+F312+F315+F316+F317+F320+F322+F324+F325+F326</f>
        <v>100000</v>
      </c>
      <c r="G328" s="17">
        <f t="shared" si="5"/>
        <v>-100000</v>
      </c>
    </row>
    <row r="329" spans="2:7" ht="14.25">
      <c r="B329" s="12"/>
      <c r="C329" s="9" t="s">
        <v>123</v>
      </c>
      <c r="D329" s="13" t="s">
        <v>258</v>
      </c>
      <c r="E329" s="14"/>
      <c r="F329" s="14"/>
      <c r="G329" s="14">
        <f t="shared" si="5"/>
        <v>0</v>
      </c>
    </row>
    <row r="330" spans="2:7" ht="14.25">
      <c r="B330" s="12"/>
      <c r="C330" s="12"/>
      <c r="D330" s="13" t="s">
        <v>259</v>
      </c>
      <c r="E330" s="14"/>
      <c r="F330" s="14"/>
      <c r="G330" s="14">
        <f t="shared" si="5"/>
        <v>0</v>
      </c>
    </row>
    <row r="331" spans="2:7" ht="14.25">
      <c r="B331" s="12"/>
      <c r="C331" s="12"/>
      <c r="D331" s="13" t="s">
        <v>260</v>
      </c>
      <c r="E331" s="14">
        <f>+E332+E333+E334+E335</f>
        <v>0</v>
      </c>
      <c r="F331" s="14">
        <f>+F332+F333+F334+F335</f>
        <v>0</v>
      </c>
      <c r="G331" s="14">
        <f t="shared" si="5"/>
        <v>0</v>
      </c>
    </row>
    <row r="332" spans="2:7" ht="14.25">
      <c r="B332" s="12"/>
      <c r="C332" s="12"/>
      <c r="D332" s="13" t="s">
        <v>261</v>
      </c>
      <c r="E332" s="14"/>
      <c r="F332" s="14"/>
      <c r="G332" s="14">
        <f t="shared" si="5"/>
        <v>0</v>
      </c>
    </row>
    <row r="333" spans="2:7" ht="14.25">
      <c r="B333" s="12"/>
      <c r="C333" s="12"/>
      <c r="D333" s="13" t="s">
        <v>262</v>
      </c>
      <c r="E333" s="14"/>
      <c r="F333" s="14"/>
      <c r="G333" s="14">
        <f t="shared" si="5"/>
        <v>0</v>
      </c>
    </row>
    <row r="334" spans="2:7" ht="14.25">
      <c r="B334" s="12"/>
      <c r="C334" s="12"/>
      <c r="D334" s="13" t="s">
        <v>263</v>
      </c>
      <c r="E334" s="14"/>
      <c r="F334" s="14"/>
      <c r="G334" s="14">
        <f t="shared" si="5"/>
        <v>0</v>
      </c>
    </row>
    <row r="335" spans="2:7" ht="14.25">
      <c r="B335" s="12"/>
      <c r="C335" s="12"/>
      <c r="D335" s="13" t="s">
        <v>264</v>
      </c>
      <c r="E335" s="14"/>
      <c r="F335" s="14"/>
      <c r="G335" s="14">
        <f t="shared" si="5"/>
        <v>0</v>
      </c>
    </row>
    <row r="336" spans="2:7" ht="14.25">
      <c r="B336" s="12"/>
      <c r="C336" s="12"/>
      <c r="D336" s="13" t="s">
        <v>265</v>
      </c>
      <c r="E336" s="14"/>
      <c r="F336" s="14"/>
      <c r="G336" s="14">
        <f t="shared" si="5"/>
        <v>0</v>
      </c>
    </row>
    <row r="337" spans="2:7" ht="14.25">
      <c r="B337" s="12"/>
      <c r="C337" s="12"/>
      <c r="D337" s="13" t="s">
        <v>266</v>
      </c>
      <c r="E337" s="14"/>
      <c r="F337" s="14"/>
      <c r="G337" s="14">
        <f t="shared" si="5"/>
        <v>0</v>
      </c>
    </row>
    <row r="338" spans="2:7" ht="14.25">
      <c r="B338" s="12"/>
      <c r="C338" s="12"/>
      <c r="D338" s="13" t="s">
        <v>267</v>
      </c>
      <c r="E338" s="14"/>
      <c r="F338" s="14"/>
      <c r="G338" s="14">
        <f t="shared" si="5"/>
        <v>0</v>
      </c>
    </row>
    <row r="339" spans="2:7" ht="14.25">
      <c r="B339" s="12"/>
      <c r="C339" s="12"/>
      <c r="D339" s="13" t="s">
        <v>268</v>
      </c>
      <c r="E339" s="14">
        <f>+E340</f>
        <v>0</v>
      </c>
      <c r="F339" s="14">
        <f>+F340</f>
        <v>0</v>
      </c>
      <c r="G339" s="14">
        <f t="shared" si="5"/>
        <v>0</v>
      </c>
    </row>
    <row r="340" spans="2:7" ht="14.25">
      <c r="B340" s="12"/>
      <c r="C340" s="12"/>
      <c r="D340" s="13" t="s">
        <v>269</v>
      </c>
      <c r="E340" s="14"/>
      <c r="F340" s="14"/>
      <c r="G340" s="14">
        <f t="shared" si="5"/>
        <v>0</v>
      </c>
    </row>
    <row r="341" spans="2:7" ht="14.25">
      <c r="B341" s="12"/>
      <c r="C341" s="12"/>
      <c r="D341" s="13" t="s">
        <v>270</v>
      </c>
      <c r="E341" s="14">
        <f>+E342+E343</f>
        <v>0</v>
      </c>
      <c r="F341" s="14">
        <f>+F342+F343</f>
        <v>0</v>
      </c>
      <c r="G341" s="14">
        <f t="shared" si="5"/>
        <v>0</v>
      </c>
    </row>
    <row r="342" spans="2:7" ht="14.25">
      <c r="B342" s="12"/>
      <c r="C342" s="12"/>
      <c r="D342" s="13" t="s">
        <v>271</v>
      </c>
      <c r="E342" s="14"/>
      <c r="F342" s="14"/>
      <c r="G342" s="14">
        <f t="shared" si="5"/>
        <v>0</v>
      </c>
    </row>
    <row r="343" spans="2:7" ht="14.25">
      <c r="B343" s="12"/>
      <c r="C343" s="12"/>
      <c r="D343" s="13" t="s">
        <v>272</v>
      </c>
      <c r="E343" s="14"/>
      <c r="F343" s="14"/>
      <c r="G343" s="14">
        <f t="shared" si="5"/>
        <v>0</v>
      </c>
    </row>
    <row r="344" spans="2:7" ht="14.25">
      <c r="B344" s="12"/>
      <c r="C344" s="12"/>
      <c r="D344" s="13" t="s">
        <v>273</v>
      </c>
      <c r="E344" s="14"/>
      <c r="F344" s="14"/>
      <c r="G344" s="14">
        <f t="shared" si="5"/>
        <v>0</v>
      </c>
    </row>
    <row r="345" spans="2:7" ht="14.25">
      <c r="B345" s="12"/>
      <c r="C345" s="12"/>
      <c r="D345" s="13" t="s">
        <v>274</v>
      </c>
      <c r="E345" s="14"/>
      <c r="F345" s="14"/>
      <c r="G345" s="14">
        <f t="shared" si="5"/>
        <v>0</v>
      </c>
    </row>
    <row r="346" spans="2:7" ht="14.25">
      <c r="B346" s="12"/>
      <c r="C346" s="12"/>
      <c r="D346" s="13" t="s">
        <v>275</v>
      </c>
      <c r="E346" s="14"/>
      <c r="F346" s="14"/>
      <c r="G346" s="14">
        <f t="shared" si="5"/>
        <v>0</v>
      </c>
    </row>
    <row r="347" spans="2:7" ht="14.25">
      <c r="B347" s="12"/>
      <c r="C347" s="15"/>
      <c r="D347" s="16" t="s">
        <v>276</v>
      </c>
      <c r="E347" s="17">
        <f>+E329+E330+E331+E336+E337+E338+E339+E341+E344+E345+E346</f>
        <v>0</v>
      </c>
      <c r="F347" s="17">
        <f>+F329+F330+F331+F336+F337+F338+F339+F341+F344+F345+F346</f>
        <v>0</v>
      </c>
      <c r="G347" s="17">
        <f t="shared" si="5"/>
        <v>0</v>
      </c>
    </row>
    <row r="348" spans="2:7" ht="14.25">
      <c r="B348" s="15"/>
      <c r="C348" s="24" t="s">
        <v>277</v>
      </c>
      <c r="D348" s="25"/>
      <c r="E348" s="26">
        <f xml:space="preserve"> +E328 - E347</f>
        <v>0</v>
      </c>
      <c r="F348" s="26">
        <f xml:space="preserve"> +F328 - F347</f>
        <v>100000</v>
      </c>
      <c r="G348" s="26">
        <f t="shared" si="5"/>
        <v>-100000</v>
      </c>
    </row>
    <row r="349" spans="2:7" ht="14.25">
      <c r="B349" s="18" t="s">
        <v>278</v>
      </c>
      <c r="C349" s="27"/>
      <c r="D349" s="28"/>
      <c r="E349" s="29">
        <f xml:space="preserve"> +E308 +E348</f>
        <v>-549471</v>
      </c>
      <c r="F349" s="29">
        <f xml:space="preserve"> +F308 +F348</f>
        <v>874981</v>
      </c>
      <c r="G349" s="29">
        <f t="shared" si="5"/>
        <v>-1424452</v>
      </c>
    </row>
    <row r="350" spans="2:7" ht="14.25">
      <c r="B350" s="30" t="s">
        <v>279</v>
      </c>
      <c r="C350" s="27" t="s">
        <v>280</v>
      </c>
      <c r="D350" s="28"/>
      <c r="E350" s="29">
        <v>1836808</v>
      </c>
      <c r="F350" s="29">
        <v>961827</v>
      </c>
      <c r="G350" s="29">
        <f t="shared" si="5"/>
        <v>874981</v>
      </c>
    </row>
    <row r="351" spans="2:7" ht="14.25">
      <c r="B351" s="31"/>
      <c r="C351" s="27" t="s">
        <v>281</v>
      </c>
      <c r="D351" s="28"/>
      <c r="E351" s="29">
        <f xml:space="preserve"> +E349 +E350</f>
        <v>1287337</v>
      </c>
      <c r="F351" s="29">
        <f xml:space="preserve"> +F349 +F350</f>
        <v>1836808</v>
      </c>
      <c r="G351" s="29">
        <f t="shared" si="5"/>
        <v>-549471</v>
      </c>
    </row>
    <row r="352" spans="2:7" ht="14.25">
      <c r="B352" s="31"/>
      <c r="C352" s="27" t="s">
        <v>282</v>
      </c>
      <c r="D352" s="28"/>
      <c r="E352" s="29"/>
      <c r="F352" s="29"/>
      <c r="G352" s="29">
        <f t="shared" si="5"/>
        <v>0</v>
      </c>
    </row>
    <row r="353" spans="2:7" ht="14.25">
      <c r="B353" s="31"/>
      <c r="C353" s="27" t="s">
        <v>283</v>
      </c>
      <c r="D353" s="28"/>
      <c r="E353" s="29">
        <f>+E354+E355+E356+E357</f>
        <v>0</v>
      </c>
      <c r="F353" s="29">
        <f>+F354+F355+F356+F357</f>
        <v>0</v>
      </c>
      <c r="G353" s="29">
        <f t="shared" si="5"/>
        <v>0</v>
      </c>
    </row>
    <row r="354" spans="2:7" ht="14.25">
      <c r="B354" s="31"/>
      <c r="C354" s="32" t="s">
        <v>284</v>
      </c>
      <c r="D354" s="25"/>
      <c r="E354" s="26"/>
      <c r="F354" s="26"/>
      <c r="G354" s="26">
        <f t="shared" si="5"/>
        <v>0</v>
      </c>
    </row>
    <row r="355" spans="2:7" ht="14.25">
      <c r="B355" s="31"/>
      <c r="C355" s="32" t="s">
        <v>285</v>
      </c>
      <c r="D355" s="25"/>
      <c r="E355" s="26"/>
      <c r="F355" s="26"/>
      <c r="G355" s="26">
        <f t="shared" si="5"/>
        <v>0</v>
      </c>
    </row>
    <row r="356" spans="2:7" ht="14.25">
      <c r="B356" s="31"/>
      <c r="C356" s="32" t="s">
        <v>286</v>
      </c>
      <c r="D356" s="25"/>
      <c r="E356" s="26"/>
      <c r="F356" s="26"/>
      <c r="G356" s="26">
        <f t="shared" si="5"/>
        <v>0</v>
      </c>
    </row>
    <row r="357" spans="2:7" ht="14.25">
      <c r="B357" s="31"/>
      <c r="C357" s="32" t="s">
        <v>287</v>
      </c>
      <c r="D357" s="25"/>
      <c r="E357" s="26"/>
      <c r="F357" s="26"/>
      <c r="G357" s="26">
        <f t="shared" si="5"/>
        <v>0</v>
      </c>
    </row>
    <row r="358" spans="2:7" ht="14.25">
      <c r="B358" s="31"/>
      <c r="C358" s="27" t="s">
        <v>288</v>
      </c>
      <c r="D358" s="28"/>
      <c r="E358" s="29">
        <f>+E359+E360+E361+E362+E363</f>
        <v>0</v>
      </c>
      <c r="F358" s="29">
        <f>+F359+F360+F361+F362+F363</f>
        <v>0</v>
      </c>
      <c r="G358" s="29">
        <f t="shared" si="5"/>
        <v>0</v>
      </c>
    </row>
    <row r="359" spans="2:7" ht="14.25">
      <c r="B359" s="31"/>
      <c r="C359" s="32" t="s">
        <v>289</v>
      </c>
      <c r="D359" s="25"/>
      <c r="E359" s="26"/>
      <c r="F359" s="26"/>
      <c r="G359" s="26">
        <f t="shared" si="5"/>
        <v>0</v>
      </c>
    </row>
    <row r="360" spans="2:7" ht="14.25">
      <c r="B360" s="31"/>
      <c r="C360" s="32" t="s">
        <v>290</v>
      </c>
      <c r="D360" s="25"/>
      <c r="E360" s="26"/>
      <c r="F360" s="26"/>
      <c r="G360" s="26">
        <f t="shared" si="5"/>
        <v>0</v>
      </c>
    </row>
    <row r="361" spans="2:7" ht="14.25">
      <c r="B361" s="31"/>
      <c r="C361" s="32" t="s">
        <v>291</v>
      </c>
      <c r="D361" s="25"/>
      <c r="E361" s="26"/>
      <c r="F361" s="26"/>
      <c r="G361" s="26">
        <f t="shared" si="5"/>
        <v>0</v>
      </c>
    </row>
    <row r="362" spans="2:7" ht="14.25">
      <c r="B362" s="31"/>
      <c r="C362" s="32" t="s">
        <v>292</v>
      </c>
      <c r="D362" s="25"/>
      <c r="E362" s="26"/>
      <c r="F362" s="26"/>
      <c r="G362" s="26">
        <f t="shared" si="5"/>
        <v>0</v>
      </c>
    </row>
    <row r="363" spans="2:7" ht="14.25">
      <c r="B363" s="31"/>
      <c r="C363" s="32" t="s">
        <v>293</v>
      </c>
      <c r="D363" s="25"/>
      <c r="E363" s="26"/>
      <c r="F363" s="26"/>
      <c r="G363" s="26">
        <f t="shared" si="5"/>
        <v>0</v>
      </c>
    </row>
    <row r="364" spans="2:7" ht="14.25">
      <c r="B364" s="33"/>
      <c r="C364" s="27" t="s">
        <v>294</v>
      </c>
      <c r="D364" s="28"/>
      <c r="E364" s="29">
        <f xml:space="preserve"> +E351 +E352 +E353 - E358</f>
        <v>1287337</v>
      </c>
      <c r="F364" s="29">
        <f xml:space="preserve"> +F351 +F352 +F353 - F358</f>
        <v>1836808</v>
      </c>
      <c r="G364" s="29">
        <f t="shared" si="5"/>
        <v>-549471</v>
      </c>
    </row>
  </sheetData>
  <mergeCells count="13">
    <mergeCell ref="B350:B364"/>
    <mergeCell ref="B281:B307"/>
    <mergeCell ref="C281:C294"/>
    <mergeCell ref="C295:C306"/>
    <mergeCell ref="B309:B348"/>
    <mergeCell ref="C309:C328"/>
    <mergeCell ref="C329:C347"/>
    <mergeCell ref="B2:G2"/>
    <mergeCell ref="B3:G3"/>
    <mergeCell ref="B5:D5"/>
    <mergeCell ref="B6:B280"/>
    <mergeCell ref="C6:C185"/>
    <mergeCell ref="C186:C279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4"/>
  <sheetViews>
    <sheetView showGridLines="0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299</v>
      </c>
      <c r="C2" s="4"/>
      <c r="D2" s="4"/>
      <c r="E2" s="4"/>
      <c r="F2" s="4"/>
      <c r="G2" s="4"/>
    </row>
    <row r="3" spans="2:7" ht="21">
      <c r="B3" s="5" t="s">
        <v>300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301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302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</row>
    <row r="7" spans="2:7" ht="14.2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ht="14.2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ht="14.2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ht="14.2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ht="14.2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ht="14.2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ht="14.2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ht="14.2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ht="14.25">
      <c r="B32" s="12"/>
      <c r="C32" s="12"/>
      <c r="D32" s="13" t="s">
        <v>29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</row>
    <row r="33" spans="2:7" ht="14.2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ht="14.2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ht="14.2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ht="14.25">
      <c r="B44" s="12"/>
      <c r="C44" s="12"/>
      <c r="D44" s="13" t="s">
        <v>41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</row>
    <row r="45" spans="2:7" ht="14.25">
      <c r="B45" s="12"/>
      <c r="C45" s="12"/>
      <c r="D45" s="13" t="s">
        <v>42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ht="14.2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ht="14.2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ht="14.2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50</v>
      </c>
      <c r="E53" s="14">
        <f>+E54+E59+E65</f>
        <v>0</v>
      </c>
      <c r="F53" s="14">
        <f>+F54+F59+F65</f>
        <v>0</v>
      </c>
      <c r="G53" s="14">
        <f t="shared" si="0"/>
        <v>0</v>
      </c>
    </row>
    <row r="54" spans="2:7" ht="14.25">
      <c r="B54" s="12"/>
      <c r="C54" s="12"/>
      <c r="D54" s="13" t="s">
        <v>51</v>
      </c>
      <c r="E54" s="14">
        <f>+E55+E56+E57+E58</f>
        <v>0</v>
      </c>
      <c r="F54" s="14">
        <f>+F55+F56+F57+F58</f>
        <v>0</v>
      </c>
      <c r="G54" s="14">
        <f t="shared" si="0"/>
        <v>0</v>
      </c>
    </row>
    <row r="55" spans="2:7" ht="14.25">
      <c r="B55" s="12"/>
      <c r="C55" s="12"/>
      <c r="D55" s="13" t="s">
        <v>52</v>
      </c>
      <c r="E55" s="14"/>
      <c r="F55" s="14"/>
      <c r="G55" s="14">
        <f t="shared" si="0"/>
        <v>0</v>
      </c>
    </row>
    <row r="56" spans="2:7" ht="14.25">
      <c r="B56" s="12"/>
      <c r="C56" s="12"/>
      <c r="D56" s="13" t="s">
        <v>26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40</v>
      </c>
      <c r="E57" s="14"/>
      <c r="F57" s="14"/>
      <c r="G57" s="14">
        <f t="shared" si="0"/>
        <v>0</v>
      </c>
    </row>
    <row r="58" spans="2:7" ht="14.25">
      <c r="B58" s="12"/>
      <c r="C58" s="12"/>
      <c r="D58" s="13" t="s">
        <v>48</v>
      </c>
      <c r="E58" s="14"/>
      <c r="F58" s="14"/>
      <c r="G58" s="14">
        <f t="shared" si="0"/>
        <v>0</v>
      </c>
    </row>
    <row r="59" spans="2:7" ht="14.25">
      <c r="B59" s="12"/>
      <c r="C59" s="12"/>
      <c r="D59" s="13" t="s">
        <v>53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</row>
    <row r="60" spans="2:7" ht="14.25">
      <c r="B60" s="12"/>
      <c r="C60" s="12"/>
      <c r="D60" s="13" t="s">
        <v>54</v>
      </c>
      <c r="E60" s="14"/>
      <c r="F60" s="14"/>
      <c r="G60" s="14">
        <f t="shared" si="0"/>
        <v>0</v>
      </c>
    </row>
    <row r="61" spans="2:7" ht="14.25">
      <c r="B61" s="12"/>
      <c r="C61" s="12"/>
      <c r="D61" s="13" t="s">
        <v>40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42</v>
      </c>
      <c r="E62" s="14"/>
      <c r="F62" s="14"/>
      <c r="G62" s="14">
        <f t="shared" si="0"/>
        <v>0</v>
      </c>
    </row>
    <row r="63" spans="2:7" ht="14.25">
      <c r="B63" s="12"/>
      <c r="C63" s="12"/>
      <c r="D63" s="13" t="s">
        <v>43</v>
      </c>
      <c r="E63" s="14"/>
      <c r="F63" s="14"/>
      <c r="G63" s="14">
        <f t="shared" si="0"/>
        <v>0</v>
      </c>
    </row>
    <row r="64" spans="2:7" ht="14.25">
      <c r="B64" s="12"/>
      <c r="C64" s="12"/>
      <c r="D64" s="13" t="s">
        <v>48</v>
      </c>
      <c r="E64" s="14"/>
      <c r="F64" s="14"/>
      <c r="G64" s="14">
        <f t="shared" si="0"/>
        <v>0</v>
      </c>
    </row>
    <row r="65" spans="2:7" ht="14.25">
      <c r="B65" s="12"/>
      <c r="C65" s="12"/>
      <c r="D65" s="13" t="s">
        <v>41</v>
      </c>
      <c r="E65" s="14">
        <f>+E66+E67+E68</f>
        <v>0</v>
      </c>
      <c r="F65" s="14">
        <f>+F66+F67+F68</f>
        <v>0</v>
      </c>
      <c r="G65" s="14">
        <f t="shared" si="0"/>
        <v>0</v>
      </c>
    </row>
    <row r="66" spans="2:7" ht="14.25">
      <c r="B66" s="12"/>
      <c r="C66" s="12"/>
      <c r="D66" s="13" t="s">
        <v>54</v>
      </c>
      <c r="E66" s="14"/>
      <c r="F66" s="14"/>
      <c r="G66" s="14">
        <f t="shared" si="0"/>
        <v>0</v>
      </c>
    </row>
    <row r="67" spans="2:7" ht="14.25">
      <c r="B67" s="12"/>
      <c r="C67" s="12"/>
      <c r="D67" s="13" t="s">
        <v>40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48</v>
      </c>
      <c r="E68" s="14"/>
      <c r="F68" s="14"/>
      <c r="G68" s="14">
        <f t="shared" si="0"/>
        <v>0</v>
      </c>
    </row>
    <row r="69" spans="2:7" ht="14.25">
      <c r="B69" s="12"/>
      <c r="C69" s="12"/>
      <c r="D69" s="13" t="s">
        <v>55</v>
      </c>
      <c r="E69" s="14">
        <f>+E70+E73+E74</f>
        <v>0</v>
      </c>
      <c r="F69" s="14">
        <f>+F70+F73+F74</f>
        <v>0</v>
      </c>
      <c r="G69" s="14">
        <f t="shared" si="0"/>
        <v>0</v>
      </c>
    </row>
    <row r="70" spans="2:7" ht="14.25">
      <c r="B70" s="12"/>
      <c r="C70" s="12"/>
      <c r="D70" s="13" t="s">
        <v>56</v>
      </c>
      <c r="E70" s="14">
        <f>+E71+E72</f>
        <v>0</v>
      </c>
      <c r="F70" s="14">
        <f>+F71+F72</f>
        <v>0</v>
      </c>
      <c r="G70" s="14">
        <f t="shared" si="0"/>
        <v>0</v>
      </c>
    </row>
    <row r="71" spans="2:7" ht="14.25">
      <c r="B71" s="12"/>
      <c r="C71" s="12"/>
      <c r="D71" s="13" t="s">
        <v>52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26</v>
      </c>
      <c r="E72" s="14"/>
      <c r="F72" s="14"/>
      <c r="G72" s="14">
        <f t="shared" si="1"/>
        <v>0</v>
      </c>
    </row>
    <row r="73" spans="2:7" ht="14.25">
      <c r="B73" s="12"/>
      <c r="C73" s="12"/>
      <c r="D73" s="13" t="s">
        <v>57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41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</row>
    <row r="75" spans="2:7" ht="14.25">
      <c r="B75" s="12"/>
      <c r="C75" s="12"/>
      <c r="D75" s="13" t="s">
        <v>42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43</v>
      </c>
      <c r="E76" s="14"/>
      <c r="F76" s="14"/>
      <c r="G76" s="14">
        <f t="shared" si="1"/>
        <v>0</v>
      </c>
    </row>
    <row r="77" spans="2:7" ht="14.25">
      <c r="B77" s="12"/>
      <c r="C77" s="12"/>
      <c r="D77" s="13" t="s">
        <v>46</v>
      </c>
      <c r="E77" s="14"/>
      <c r="F77" s="14"/>
      <c r="G77" s="14">
        <f t="shared" si="1"/>
        <v>0</v>
      </c>
    </row>
    <row r="78" spans="2:7" ht="14.25">
      <c r="B78" s="12"/>
      <c r="C78" s="12"/>
      <c r="D78" s="13" t="s">
        <v>47</v>
      </c>
      <c r="E78" s="14"/>
      <c r="F78" s="14"/>
      <c r="G78" s="14">
        <f t="shared" si="1"/>
        <v>0</v>
      </c>
    </row>
    <row r="79" spans="2:7" ht="14.25">
      <c r="B79" s="12"/>
      <c r="C79" s="12"/>
      <c r="D79" s="13" t="s">
        <v>48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58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</row>
    <row r="81" spans="2:7" ht="14.25">
      <c r="B81" s="12"/>
      <c r="C81" s="12"/>
      <c r="D81" s="13" t="s">
        <v>59</v>
      </c>
      <c r="E81" s="14">
        <f>+E82+E83</f>
        <v>0</v>
      </c>
      <c r="F81" s="14">
        <f>+F82+F83</f>
        <v>0</v>
      </c>
      <c r="G81" s="14">
        <f t="shared" si="1"/>
        <v>0</v>
      </c>
    </row>
    <row r="82" spans="2:7" ht="14.25">
      <c r="B82" s="12"/>
      <c r="C82" s="12"/>
      <c r="D82" s="13" t="s">
        <v>60</v>
      </c>
      <c r="E82" s="14"/>
      <c r="F82" s="14"/>
      <c r="G82" s="14">
        <f t="shared" si="1"/>
        <v>0</v>
      </c>
    </row>
    <row r="83" spans="2:7" ht="14.25">
      <c r="B83" s="12"/>
      <c r="C83" s="12"/>
      <c r="D83" s="13" t="s">
        <v>61</v>
      </c>
      <c r="E83" s="14"/>
      <c r="F83" s="14"/>
      <c r="G83" s="14">
        <f t="shared" si="1"/>
        <v>0</v>
      </c>
    </row>
    <row r="84" spans="2:7" ht="14.25">
      <c r="B84" s="12"/>
      <c r="C84" s="12"/>
      <c r="D84" s="13" t="s">
        <v>62</v>
      </c>
      <c r="E84" s="14">
        <f>+E85+E86</f>
        <v>0</v>
      </c>
      <c r="F84" s="14">
        <f>+F85+F86</f>
        <v>0</v>
      </c>
      <c r="G84" s="14">
        <f t="shared" si="1"/>
        <v>0</v>
      </c>
    </row>
    <row r="85" spans="2:7" ht="14.25">
      <c r="B85" s="12"/>
      <c r="C85" s="12"/>
      <c r="D85" s="13" t="s">
        <v>63</v>
      </c>
      <c r="E85" s="14"/>
      <c r="F85" s="14"/>
      <c r="G85" s="14">
        <f t="shared" si="1"/>
        <v>0</v>
      </c>
    </row>
    <row r="86" spans="2:7" ht="14.25">
      <c r="B86" s="12"/>
      <c r="C86" s="12"/>
      <c r="D86" s="13" t="s">
        <v>61</v>
      </c>
      <c r="E86" s="14"/>
      <c r="F86" s="14"/>
      <c r="G86" s="14">
        <f t="shared" si="1"/>
        <v>0</v>
      </c>
    </row>
    <row r="87" spans="2:7" ht="14.25">
      <c r="B87" s="12"/>
      <c r="C87" s="12"/>
      <c r="D87" s="13" t="s">
        <v>64</v>
      </c>
      <c r="E87" s="14">
        <f>+E88+E89</f>
        <v>0</v>
      </c>
      <c r="F87" s="14">
        <f>+F88+F89</f>
        <v>0</v>
      </c>
      <c r="G87" s="14">
        <f t="shared" si="1"/>
        <v>0</v>
      </c>
    </row>
    <row r="88" spans="2:7" ht="14.25">
      <c r="B88" s="12"/>
      <c r="C88" s="12"/>
      <c r="D88" s="13" t="s">
        <v>65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66</v>
      </c>
      <c r="E90" s="14">
        <f>+E91+E92</f>
        <v>0</v>
      </c>
      <c r="F90" s="14">
        <f>+F91+F92</f>
        <v>0</v>
      </c>
      <c r="G90" s="14">
        <f t="shared" si="1"/>
        <v>0</v>
      </c>
    </row>
    <row r="91" spans="2:7" ht="14.25">
      <c r="B91" s="12"/>
      <c r="C91" s="12"/>
      <c r="D91" s="13" t="s">
        <v>67</v>
      </c>
      <c r="E91" s="14"/>
      <c r="F91" s="14"/>
      <c r="G91" s="14">
        <f t="shared" si="1"/>
        <v>0</v>
      </c>
    </row>
    <row r="92" spans="2:7" ht="14.25">
      <c r="B92" s="12"/>
      <c r="C92" s="12"/>
      <c r="D92" s="13" t="s">
        <v>61</v>
      </c>
      <c r="E92" s="14"/>
      <c r="F92" s="14"/>
      <c r="G92" s="14">
        <f t="shared" si="1"/>
        <v>0</v>
      </c>
    </row>
    <row r="93" spans="2:7" ht="14.25">
      <c r="B93" s="12"/>
      <c r="C93" s="12"/>
      <c r="D93" s="13" t="s">
        <v>68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29</v>
      </c>
      <c r="E94" s="14">
        <f>+E95+E96+E97</f>
        <v>0</v>
      </c>
      <c r="F94" s="14">
        <f>+F95+F96+F97</f>
        <v>0</v>
      </c>
      <c r="G94" s="14">
        <f t="shared" si="1"/>
        <v>0</v>
      </c>
    </row>
    <row r="95" spans="2:7" ht="14.25">
      <c r="B95" s="12"/>
      <c r="C95" s="12"/>
      <c r="D95" s="13" t="s">
        <v>69</v>
      </c>
      <c r="E95" s="14"/>
      <c r="F95" s="14"/>
      <c r="G95" s="14">
        <f t="shared" si="1"/>
        <v>0</v>
      </c>
    </row>
    <row r="96" spans="2:7" ht="14.25">
      <c r="B96" s="12"/>
      <c r="C96" s="12"/>
      <c r="D96" s="13" t="s">
        <v>70</v>
      </c>
      <c r="E96" s="14"/>
      <c r="F96" s="14"/>
      <c r="G96" s="14">
        <f t="shared" si="1"/>
        <v>0</v>
      </c>
    </row>
    <row r="97" spans="2:7" ht="14.25">
      <c r="B97" s="12"/>
      <c r="C97" s="12"/>
      <c r="D97" s="13" t="s">
        <v>40</v>
      </c>
      <c r="E97" s="14"/>
      <c r="F97" s="14"/>
      <c r="G97" s="14">
        <f t="shared" si="1"/>
        <v>0</v>
      </c>
    </row>
    <row r="98" spans="2:7" ht="14.25">
      <c r="B98" s="12"/>
      <c r="C98" s="12"/>
      <c r="D98" s="13" t="s">
        <v>57</v>
      </c>
      <c r="E98" s="14"/>
      <c r="F98" s="14"/>
      <c r="G98" s="14">
        <f t="shared" si="1"/>
        <v>0</v>
      </c>
    </row>
    <row r="99" spans="2:7" ht="14.25">
      <c r="B99" s="12"/>
      <c r="C99" s="12"/>
      <c r="D99" s="13" t="s">
        <v>41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</row>
    <row r="100" spans="2:7" ht="14.25">
      <c r="B100" s="12"/>
      <c r="C100" s="12"/>
      <c r="D100" s="13" t="s">
        <v>42</v>
      </c>
      <c r="E100" s="14"/>
      <c r="F100" s="14"/>
      <c r="G100" s="14">
        <f t="shared" si="1"/>
        <v>0</v>
      </c>
    </row>
    <row r="101" spans="2:7" ht="14.25">
      <c r="B101" s="12"/>
      <c r="C101" s="12"/>
      <c r="D101" s="13" t="s">
        <v>43</v>
      </c>
      <c r="E101" s="14"/>
      <c r="F101" s="14"/>
      <c r="G101" s="14">
        <f t="shared" si="1"/>
        <v>0</v>
      </c>
    </row>
    <row r="102" spans="2:7" ht="14.25">
      <c r="B102" s="12"/>
      <c r="C102" s="12"/>
      <c r="D102" s="13" t="s">
        <v>46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47</v>
      </c>
      <c r="E103" s="14"/>
      <c r="F103" s="14"/>
      <c r="G103" s="14">
        <f t="shared" si="1"/>
        <v>0</v>
      </c>
    </row>
    <row r="104" spans="2:7" ht="14.25">
      <c r="B104" s="12"/>
      <c r="C104" s="12"/>
      <c r="D104" s="13" t="s">
        <v>48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71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72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73</v>
      </c>
      <c r="E107" s="14">
        <f>+E108+E109+E118+E123+E124+E128+E129+E135</f>
        <v>4925590</v>
      </c>
      <c r="F107" s="14">
        <f>+F108+F109+F118+F123+F124+F128+F129+F135</f>
        <v>5312034</v>
      </c>
      <c r="G107" s="14">
        <f t="shared" si="1"/>
        <v>-386444</v>
      </c>
    </row>
    <row r="108" spans="2:7" ht="14.25">
      <c r="B108" s="12"/>
      <c r="C108" s="12"/>
      <c r="D108" s="13" t="s">
        <v>74</v>
      </c>
      <c r="E108" s="14">
        <v>4799976</v>
      </c>
      <c r="F108" s="14">
        <v>5101742</v>
      </c>
      <c r="G108" s="14">
        <f t="shared" si="1"/>
        <v>-301766</v>
      </c>
    </row>
    <row r="109" spans="2:7" ht="14.25">
      <c r="B109" s="12"/>
      <c r="C109" s="12"/>
      <c r="D109" s="13" t="s">
        <v>75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</row>
    <row r="110" spans="2:7" ht="14.25">
      <c r="B110" s="12"/>
      <c r="C110" s="12"/>
      <c r="D110" s="13" t="s">
        <v>76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77</v>
      </c>
      <c r="E111" s="14"/>
      <c r="F111" s="14"/>
      <c r="G111" s="14">
        <f t="shared" si="1"/>
        <v>0</v>
      </c>
    </row>
    <row r="112" spans="2:7" ht="14.25">
      <c r="B112" s="12"/>
      <c r="C112" s="12"/>
      <c r="D112" s="13" t="s">
        <v>78</v>
      </c>
      <c r="E112" s="14"/>
      <c r="F112" s="14"/>
      <c r="G112" s="14">
        <f t="shared" si="1"/>
        <v>0</v>
      </c>
    </row>
    <row r="113" spans="2:7" ht="14.25">
      <c r="B113" s="12"/>
      <c r="C113" s="12"/>
      <c r="D113" s="13" t="s">
        <v>79</v>
      </c>
      <c r="E113" s="14"/>
      <c r="F113" s="14"/>
      <c r="G113" s="14">
        <f t="shared" si="1"/>
        <v>0</v>
      </c>
    </row>
    <row r="114" spans="2:7" ht="14.25">
      <c r="B114" s="12"/>
      <c r="C114" s="12"/>
      <c r="D114" s="13" t="s">
        <v>80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81</v>
      </c>
      <c r="E115" s="14"/>
      <c r="F115" s="14"/>
      <c r="G115" s="14">
        <f t="shared" si="1"/>
        <v>0</v>
      </c>
    </row>
    <row r="116" spans="2:7" ht="14.25">
      <c r="B116" s="12"/>
      <c r="C116" s="12"/>
      <c r="D116" s="13" t="s">
        <v>82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83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84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</row>
    <row r="119" spans="2:7" ht="14.25">
      <c r="B119" s="12"/>
      <c r="C119" s="12"/>
      <c r="D119" s="13" t="s">
        <v>85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86</v>
      </c>
      <c r="E120" s="14"/>
      <c r="F120" s="14"/>
      <c r="G120" s="14">
        <f t="shared" si="1"/>
        <v>0</v>
      </c>
    </row>
    <row r="121" spans="2:7" ht="14.25">
      <c r="B121" s="12"/>
      <c r="C121" s="12"/>
      <c r="D121" s="13" t="s">
        <v>87</v>
      </c>
      <c r="E121" s="14"/>
      <c r="F121" s="14"/>
      <c r="G121" s="14">
        <f t="shared" si="1"/>
        <v>0</v>
      </c>
    </row>
    <row r="122" spans="2:7" ht="14.25">
      <c r="B122" s="12"/>
      <c r="C122" s="12"/>
      <c r="D122" s="13" t="s">
        <v>88</v>
      </c>
      <c r="E122" s="14"/>
      <c r="F122" s="14"/>
      <c r="G122" s="14">
        <f t="shared" si="1"/>
        <v>0</v>
      </c>
    </row>
    <row r="123" spans="2:7" ht="14.25">
      <c r="B123" s="12"/>
      <c r="C123" s="12"/>
      <c r="D123" s="13" t="s">
        <v>89</v>
      </c>
      <c r="E123" s="14">
        <v>125614</v>
      </c>
      <c r="F123" s="14">
        <v>210292</v>
      </c>
      <c r="G123" s="14">
        <f t="shared" si="1"/>
        <v>-84678</v>
      </c>
    </row>
    <row r="124" spans="2:7" ht="14.25">
      <c r="B124" s="12"/>
      <c r="C124" s="12"/>
      <c r="D124" s="13" t="s">
        <v>90</v>
      </c>
      <c r="E124" s="14">
        <f>+E125+E126+E127</f>
        <v>0</v>
      </c>
      <c r="F124" s="14">
        <f>+F125+F126+F127</f>
        <v>0</v>
      </c>
      <c r="G124" s="14">
        <f t="shared" si="1"/>
        <v>0</v>
      </c>
    </row>
    <row r="125" spans="2:7" ht="14.25">
      <c r="B125" s="12"/>
      <c r="C125" s="12"/>
      <c r="D125" s="13" t="s">
        <v>91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92</v>
      </c>
      <c r="E126" s="14"/>
      <c r="F126" s="14"/>
      <c r="G126" s="14">
        <f t="shared" si="1"/>
        <v>0</v>
      </c>
    </row>
    <row r="127" spans="2:7" ht="14.25">
      <c r="B127" s="12"/>
      <c r="C127" s="12"/>
      <c r="D127" s="13" t="s">
        <v>93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94</v>
      </c>
      <c r="E128" s="14"/>
      <c r="F128" s="14"/>
      <c r="G128" s="14">
        <f t="shared" si="1"/>
        <v>0</v>
      </c>
    </row>
    <row r="129" spans="2:7" ht="14.25">
      <c r="B129" s="12"/>
      <c r="C129" s="12"/>
      <c r="D129" s="13" t="s">
        <v>41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</row>
    <row r="130" spans="2:7" ht="14.25">
      <c r="B130" s="12"/>
      <c r="C130" s="12"/>
      <c r="D130" s="13" t="s">
        <v>42</v>
      </c>
      <c r="E130" s="14"/>
      <c r="F130" s="14"/>
      <c r="G130" s="14">
        <f t="shared" si="1"/>
        <v>0</v>
      </c>
    </row>
    <row r="131" spans="2:7" ht="14.25">
      <c r="B131" s="12"/>
      <c r="C131" s="12"/>
      <c r="D131" s="13" t="s">
        <v>43</v>
      </c>
      <c r="E131" s="14"/>
      <c r="F131" s="14"/>
      <c r="G131" s="14">
        <f t="shared" si="1"/>
        <v>0</v>
      </c>
    </row>
    <row r="132" spans="2:7" ht="14.25">
      <c r="B132" s="12"/>
      <c r="C132" s="12"/>
      <c r="D132" s="13" t="s">
        <v>46</v>
      </c>
      <c r="E132" s="14"/>
      <c r="F132" s="14"/>
      <c r="G132" s="14">
        <f t="shared" si="1"/>
        <v>0</v>
      </c>
    </row>
    <row r="133" spans="2:7" ht="14.25">
      <c r="B133" s="12"/>
      <c r="C133" s="12"/>
      <c r="D133" s="13" t="s">
        <v>47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48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49</v>
      </c>
      <c r="E135" s="14"/>
      <c r="F135" s="14"/>
      <c r="G135" s="14">
        <f t="shared" ref="G135:G198" si="2">E135-F135</f>
        <v>0</v>
      </c>
    </row>
    <row r="136" spans="2:7" ht="14.25">
      <c r="B136" s="12"/>
      <c r="C136" s="12"/>
      <c r="D136" s="13" t="s">
        <v>95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</row>
    <row r="137" spans="2:7" ht="14.25">
      <c r="B137" s="12"/>
      <c r="C137" s="12"/>
      <c r="D137" s="13" t="s">
        <v>56</v>
      </c>
      <c r="E137" s="14">
        <f>+E138+E139</f>
        <v>0</v>
      </c>
      <c r="F137" s="14">
        <f>+F138+F139</f>
        <v>0</v>
      </c>
      <c r="G137" s="14">
        <f t="shared" si="2"/>
        <v>0</v>
      </c>
    </row>
    <row r="138" spans="2:7" ht="14.25">
      <c r="B138" s="12"/>
      <c r="C138" s="12"/>
      <c r="D138" s="13" t="s">
        <v>52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26</v>
      </c>
      <c r="E139" s="14"/>
      <c r="F139" s="14"/>
      <c r="G139" s="14">
        <f t="shared" si="2"/>
        <v>0</v>
      </c>
    </row>
    <row r="140" spans="2:7" ht="14.25">
      <c r="B140" s="12"/>
      <c r="C140" s="12"/>
      <c r="D140" s="13" t="s">
        <v>96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89</v>
      </c>
      <c r="E141" s="14"/>
      <c r="F141" s="14"/>
      <c r="G141" s="14">
        <f t="shared" si="2"/>
        <v>0</v>
      </c>
    </row>
    <row r="142" spans="2:7" ht="14.25">
      <c r="B142" s="12"/>
      <c r="C142" s="12"/>
      <c r="D142" s="13" t="s">
        <v>41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</row>
    <row r="143" spans="2:7" ht="14.25">
      <c r="B143" s="12"/>
      <c r="C143" s="12"/>
      <c r="D143" s="13" t="s">
        <v>42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43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46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47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48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97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</row>
    <row r="149" spans="2:7" ht="14.25">
      <c r="B149" s="12"/>
      <c r="C149" s="12"/>
      <c r="D149" s="13" t="s">
        <v>98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99</v>
      </c>
      <c r="E150" s="14"/>
      <c r="F150" s="14"/>
      <c r="G150" s="14">
        <f t="shared" si="2"/>
        <v>0</v>
      </c>
    </row>
    <row r="151" spans="2:7" ht="14.25">
      <c r="B151" s="12"/>
      <c r="C151" s="12"/>
      <c r="D151" s="13" t="s">
        <v>100</v>
      </c>
      <c r="E151" s="14"/>
      <c r="F151" s="14"/>
      <c r="G151" s="14">
        <f t="shared" si="2"/>
        <v>0</v>
      </c>
    </row>
    <row r="152" spans="2:7" ht="14.25">
      <c r="B152" s="12"/>
      <c r="C152" s="12"/>
      <c r="D152" s="13" t="s">
        <v>101</v>
      </c>
      <c r="E152" s="14"/>
      <c r="F152" s="14"/>
      <c r="G152" s="14">
        <f t="shared" si="2"/>
        <v>0</v>
      </c>
    </row>
    <row r="153" spans="2:7" ht="14.25">
      <c r="B153" s="12"/>
      <c r="C153" s="12"/>
      <c r="D153" s="13" t="s">
        <v>102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103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104</v>
      </c>
      <c r="E155" s="14"/>
      <c r="F155" s="14"/>
      <c r="G155" s="14">
        <f t="shared" si="2"/>
        <v>0</v>
      </c>
    </row>
    <row r="156" spans="2:7" ht="14.25">
      <c r="B156" s="12"/>
      <c r="C156" s="12"/>
      <c r="D156" s="13" t="s">
        <v>105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106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107</v>
      </c>
      <c r="E158" s="14">
        <f>+E159+E160</f>
        <v>0</v>
      </c>
      <c r="F158" s="14">
        <f>+F159+F160</f>
        <v>0</v>
      </c>
      <c r="G158" s="14">
        <f t="shared" si="2"/>
        <v>0</v>
      </c>
    </row>
    <row r="159" spans="2:7" ht="14.25">
      <c r="B159" s="12"/>
      <c r="C159" s="12"/>
      <c r="D159" s="13" t="s">
        <v>108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109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110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</row>
    <row r="162" spans="2:7" ht="14.25">
      <c r="B162" s="12"/>
      <c r="C162" s="12"/>
      <c r="D162" s="13" t="s">
        <v>42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43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46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47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111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49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112</v>
      </c>
      <c r="E168" s="14"/>
      <c r="F168" s="14"/>
      <c r="G168" s="14">
        <f t="shared" si="2"/>
        <v>0</v>
      </c>
    </row>
    <row r="169" spans="2:7" ht="14.25">
      <c r="B169" s="12"/>
      <c r="C169" s="12"/>
      <c r="D169" s="13" t="s">
        <v>113</v>
      </c>
      <c r="E169" s="14">
        <f>+E170+E171</f>
        <v>0</v>
      </c>
      <c r="F169" s="14">
        <f>+F170+F171</f>
        <v>0</v>
      </c>
      <c r="G169" s="14">
        <f t="shared" si="2"/>
        <v>0</v>
      </c>
    </row>
    <row r="170" spans="2:7" ht="14.25">
      <c r="B170" s="12"/>
      <c r="C170" s="12"/>
      <c r="D170" s="13" t="s">
        <v>114</v>
      </c>
      <c r="E170" s="14"/>
      <c r="F170" s="14"/>
      <c r="G170" s="14">
        <f t="shared" si="2"/>
        <v>0</v>
      </c>
    </row>
    <row r="171" spans="2:7" ht="14.25">
      <c r="B171" s="12"/>
      <c r="C171" s="12"/>
      <c r="D171" s="13" t="s">
        <v>41</v>
      </c>
      <c r="E171" s="14">
        <f>+E172</f>
        <v>0</v>
      </c>
      <c r="F171" s="14">
        <f>+F172</f>
        <v>0</v>
      </c>
      <c r="G171" s="14">
        <f t="shared" si="2"/>
        <v>0</v>
      </c>
    </row>
    <row r="172" spans="2:7" ht="14.25">
      <c r="B172" s="12"/>
      <c r="C172" s="12"/>
      <c r="D172" s="13" t="s">
        <v>43</v>
      </c>
      <c r="E172" s="14"/>
      <c r="F172" s="14"/>
      <c r="G172" s="14">
        <f t="shared" si="2"/>
        <v>0</v>
      </c>
    </row>
    <row r="173" spans="2:7" ht="14.25">
      <c r="B173" s="12"/>
      <c r="C173" s="12"/>
      <c r="D173" s="13" t="s">
        <v>115</v>
      </c>
      <c r="E173" s="14">
        <f>+E174+E175</f>
        <v>0</v>
      </c>
      <c r="F173" s="14">
        <f>+F174+F175</f>
        <v>0</v>
      </c>
      <c r="G173" s="14">
        <f t="shared" si="2"/>
        <v>0</v>
      </c>
    </row>
    <row r="174" spans="2:7" ht="14.25">
      <c r="B174" s="12"/>
      <c r="C174" s="12"/>
      <c r="D174" s="13" t="s">
        <v>89</v>
      </c>
      <c r="E174" s="14"/>
      <c r="F174" s="14"/>
      <c r="G174" s="14">
        <f t="shared" si="2"/>
        <v>0</v>
      </c>
    </row>
    <row r="175" spans="2:7" ht="14.25">
      <c r="B175" s="12"/>
      <c r="C175" s="12"/>
      <c r="D175" s="13" t="s">
        <v>41</v>
      </c>
      <c r="E175" s="14">
        <f>+E176</f>
        <v>0</v>
      </c>
      <c r="F175" s="14">
        <f>+F176</f>
        <v>0</v>
      </c>
      <c r="G175" s="14">
        <f t="shared" si="2"/>
        <v>0</v>
      </c>
    </row>
    <row r="176" spans="2:7" ht="14.25">
      <c r="B176" s="12"/>
      <c r="C176" s="12"/>
      <c r="D176" s="13" t="s">
        <v>42</v>
      </c>
      <c r="E176" s="14"/>
      <c r="F176" s="14"/>
      <c r="G176" s="14">
        <f t="shared" si="2"/>
        <v>0</v>
      </c>
    </row>
    <row r="177" spans="2:7" ht="14.25">
      <c r="B177" s="12"/>
      <c r="C177" s="12"/>
      <c r="D177" s="13" t="s">
        <v>116</v>
      </c>
      <c r="E177" s="14">
        <f>+E178+E179</f>
        <v>0</v>
      </c>
      <c r="F177" s="14">
        <f>+F178+F179</f>
        <v>0</v>
      </c>
      <c r="G177" s="14">
        <f t="shared" si="2"/>
        <v>0</v>
      </c>
    </row>
    <row r="178" spans="2:7" ht="14.25">
      <c r="B178" s="12"/>
      <c r="C178" s="12"/>
      <c r="D178" s="13" t="s">
        <v>117</v>
      </c>
      <c r="E178" s="14"/>
      <c r="F178" s="14"/>
      <c r="G178" s="14">
        <f t="shared" si="2"/>
        <v>0</v>
      </c>
    </row>
    <row r="179" spans="2:7" ht="14.25">
      <c r="B179" s="12"/>
      <c r="C179" s="12"/>
      <c r="D179" s="13" t="s">
        <v>41</v>
      </c>
      <c r="E179" s="14">
        <f>+E180</f>
        <v>0</v>
      </c>
      <c r="F179" s="14">
        <f>+F180</f>
        <v>0</v>
      </c>
      <c r="G179" s="14">
        <f t="shared" si="2"/>
        <v>0</v>
      </c>
    </row>
    <row r="180" spans="2:7" ht="14.25">
      <c r="B180" s="12"/>
      <c r="C180" s="12"/>
      <c r="D180" s="13" t="s">
        <v>43</v>
      </c>
      <c r="E180" s="14"/>
      <c r="F180" s="14"/>
      <c r="G180" s="14">
        <f t="shared" si="2"/>
        <v>0</v>
      </c>
    </row>
    <row r="181" spans="2:7" ht="14.25">
      <c r="B181" s="12"/>
      <c r="C181" s="12"/>
      <c r="D181" s="13" t="s">
        <v>118</v>
      </c>
      <c r="E181" s="14">
        <f>+E182+E183</f>
        <v>1270000</v>
      </c>
      <c r="F181" s="14">
        <f>+F182+F183</f>
        <v>3500000</v>
      </c>
      <c r="G181" s="14">
        <f t="shared" si="2"/>
        <v>-2230000</v>
      </c>
    </row>
    <row r="182" spans="2:7" ht="14.25">
      <c r="B182" s="12"/>
      <c r="C182" s="12"/>
      <c r="D182" s="13" t="s">
        <v>119</v>
      </c>
      <c r="E182" s="14"/>
      <c r="F182" s="14"/>
      <c r="G182" s="14">
        <f t="shared" si="2"/>
        <v>0</v>
      </c>
    </row>
    <row r="183" spans="2:7" ht="14.25">
      <c r="B183" s="12"/>
      <c r="C183" s="12"/>
      <c r="D183" s="13" t="s">
        <v>120</v>
      </c>
      <c r="E183" s="14">
        <v>1270000</v>
      </c>
      <c r="F183" s="14">
        <v>3500000</v>
      </c>
      <c r="G183" s="14">
        <f t="shared" si="2"/>
        <v>-2230000</v>
      </c>
    </row>
    <row r="184" spans="2:7" ht="14.25">
      <c r="B184" s="12"/>
      <c r="C184" s="12"/>
      <c r="D184" s="13" t="s">
        <v>121</v>
      </c>
      <c r="E184" s="14">
        <v>17550</v>
      </c>
      <c r="F184" s="14"/>
      <c r="G184" s="14">
        <f t="shared" si="2"/>
        <v>17550</v>
      </c>
    </row>
    <row r="185" spans="2:7" ht="14.25">
      <c r="B185" s="12"/>
      <c r="C185" s="15"/>
      <c r="D185" s="16" t="s">
        <v>122</v>
      </c>
      <c r="E185" s="17">
        <f>+E6+E53+E69+E80+E105+E106+E107+E136+E148+E168+E169+E173+E177+E181+E184</f>
        <v>6213140</v>
      </c>
      <c r="F185" s="17">
        <f>+F6+F53+F69+F80+F105+F106+F107+F136+F148+F168+F169+F173+F177+F181+F184</f>
        <v>8812034</v>
      </c>
      <c r="G185" s="17">
        <f t="shared" si="2"/>
        <v>-2598894</v>
      </c>
    </row>
    <row r="186" spans="2:7" ht="14.25">
      <c r="B186" s="12"/>
      <c r="C186" s="9" t="s">
        <v>123</v>
      </c>
      <c r="D186" s="13" t="s">
        <v>124</v>
      </c>
      <c r="E186" s="14">
        <f>+E187+E188+E189+E190+E191+E192+E193+E194+E195+E196+E197+E198+E199</f>
        <v>8719636</v>
      </c>
      <c r="F186" s="14">
        <f>+F187+F188+F189+F190+F191+F192+F193+F194+F195+F196+F197+F198+F199</f>
        <v>9475290</v>
      </c>
      <c r="G186" s="14">
        <f t="shared" si="2"/>
        <v>-755654</v>
      </c>
    </row>
    <row r="187" spans="2:7" ht="14.25">
      <c r="B187" s="12"/>
      <c r="C187" s="12"/>
      <c r="D187" s="13" t="s">
        <v>125</v>
      </c>
      <c r="E187" s="14"/>
      <c r="F187" s="14"/>
      <c r="G187" s="14">
        <f t="shared" si="2"/>
        <v>0</v>
      </c>
    </row>
    <row r="188" spans="2:7" ht="14.25">
      <c r="B188" s="12"/>
      <c r="C188" s="12"/>
      <c r="D188" s="13" t="s">
        <v>126</v>
      </c>
      <c r="E188" s="14">
        <v>6041280</v>
      </c>
      <c r="F188" s="14">
        <v>5824320</v>
      </c>
      <c r="G188" s="14">
        <f t="shared" si="2"/>
        <v>216960</v>
      </c>
    </row>
    <row r="189" spans="2:7" ht="14.25">
      <c r="B189" s="12"/>
      <c r="C189" s="12"/>
      <c r="D189" s="13" t="s">
        <v>127</v>
      </c>
      <c r="E189" s="14">
        <v>600000</v>
      </c>
      <c r="F189" s="14">
        <v>462400</v>
      </c>
      <c r="G189" s="14">
        <f t="shared" si="2"/>
        <v>137600</v>
      </c>
    </row>
    <row r="190" spans="2:7" ht="14.25">
      <c r="B190" s="12"/>
      <c r="C190" s="12"/>
      <c r="D190" s="13" t="s">
        <v>128</v>
      </c>
      <c r="E190" s="14"/>
      <c r="F190" s="14"/>
      <c r="G190" s="14">
        <f t="shared" si="2"/>
        <v>0</v>
      </c>
    </row>
    <row r="191" spans="2:7" ht="14.25">
      <c r="B191" s="12"/>
      <c r="C191" s="12"/>
      <c r="D191" s="13" t="s">
        <v>129</v>
      </c>
      <c r="E191" s="14"/>
      <c r="F191" s="14"/>
      <c r="G191" s="14">
        <f t="shared" si="2"/>
        <v>0</v>
      </c>
    </row>
    <row r="192" spans="2:7" ht="14.25">
      <c r="B192" s="12"/>
      <c r="C192" s="12"/>
      <c r="D192" s="13" t="s">
        <v>130</v>
      </c>
      <c r="E192" s="14"/>
      <c r="F192" s="14"/>
      <c r="G192" s="14">
        <f t="shared" si="2"/>
        <v>0</v>
      </c>
    </row>
    <row r="193" spans="2:7" ht="14.25">
      <c r="B193" s="12"/>
      <c r="C193" s="12"/>
      <c r="D193" s="13" t="s">
        <v>131</v>
      </c>
      <c r="E193" s="14">
        <v>502469</v>
      </c>
      <c r="F193" s="14">
        <v>1651304</v>
      </c>
      <c r="G193" s="14">
        <f t="shared" si="2"/>
        <v>-1148835</v>
      </c>
    </row>
    <row r="194" spans="2:7" ht="14.25">
      <c r="B194" s="12"/>
      <c r="C194" s="12"/>
      <c r="D194" s="13" t="s">
        <v>132</v>
      </c>
      <c r="E194" s="14"/>
      <c r="F194" s="14"/>
      <c r="G194" s="14">
        <f t="shared" si="2"/>
        <v>0</v>
      </c>
    </row>
    <row r="195" spans="2:7" ht="14.25">
      <c r="B195" s="12"/>
      <c r="C195" s="12"/>
      <c r="D195" s="13" t="s">
        <v>133</v>
      </c>
      <c r="E195" s="14">
        <v>321362</v>
      </c>
      <c r="F195" s="14">
        <v>366283</v>
      </c>
      <c r="G195" s="14">
        <f t="shared" si="2"/>
        <v>-44921</v>
      </c>
    </row>
    <row r="196" spans="2:7" ht="14.25">
      <c r="B196" s="12"/>
      <c r="C196" s="12"/>
      <c r="D196" s="13" t="s">
        <v>134</v>
      </c>
      <c r="E196" s="14"/>
      <c r="F196" s="14"/>
      <c r="G196" s="14">
        <f t="shared" si="2"/>
        <v>0</v>
      </c>
    </row>
    <row r="197" spans="2:7" ht="14.25">
      <c r="B197" s="12"/>
      <c r="C197" s="12"/>
      <c r="D197" s="13" t="s">
        <v>135</v>
      </c>
      <c r="E197" s="14">
        <v>204920</v>
      </c>
      <c r="F197" s="14">
        <v>202560</v>
      </c>
      <c r="G197" s="14">
        <f t="shared" si="2"/>
        <v>2360</v>
      </c>
    </row>
    <row r="198" spans="2:7" ht="14.25">
      <c r="B198" s="12"/>
      <c r="C198" s="12"/>
      <c r="D198" s="13" t="s">
        <v>136</v>
      </c>
      <c r="E198" s="14"/>
      <c r="F198" s="14"/>
      <c r="G198" s="14">
        <f t="shared" si="2"/>
        <v>0</v>
      </c>
    </row>
    <row r="199" spans="2:7" ht="14.25">
      <c r="B199" s="12"/>
      <c r="C199" s="12"/>
      <c r="D199" s="13" t="s">
        <v>137</v>
      </c>
      <c r="E199" s="14">
        <v>1049605</v>
      </c>
      <c r="F199" s="14">
        <v>968423</v>
      </c>
      <c r="G199" s="14">
        <f t="shared" ref="G199:G262" si="3">E199-F199</f>
        <v>81182</v>
      </c>
    </row>
    <row r="200" spans="2:7" ht="14.25">
      <c r="B200" s="12"/>
      <c r="C200" s="12"/>
      <c r="D200" s="13" t="s">
        <v>138</v>
      </c>
      <c r="E200" s="14">
        <f>+E201+E202+E203+E204+E205+E206+E207+E208+E209+E210+E211+E212+E213+E214+E215+E216+E217+E218+E219+E220+E221+E222+E223+E224+E225+E226+E227+E228+E229+E230+E231+E232+E233+E234+E235+E236+E237+E238+E239+E240</f>
        <v>0</v>
      </c>
      <c r="F200" s="14">
        <f>+F201+F202+F203+F204+F205+F206+F207+F208+F209+F210+F211+F212+F213+F214+F215+F216+F217+F218+F219+F220+F221+F222+F223+F224+F225+F226+F227+F228+F229+F230+F231+F232+F233+F234+F235+F236+F237+F238+F239+F240</f>
        <v>0</v>
      </c>
      <c r="G200" s="14">
        <f t="shared" si="3"/>
        <v>0</v>
      </c>
    </row>
    <row r="201" spans="2:7" ht="14.25">
      <c r="B201" s="12"/>
      <c r="C201" s="12"/>
      <c r="D201" s="13" t="s">
        <v>139</v>
      </c>
      <c r="E201" s="14"/>
      <c r="F201" s="14"/>
      <c r="G201" s="14">
        <f t="shared" si="3"/>
        <v>0</v>
      </c>
    </row>
    <row r="202" spans="2:7" ht="14.25">
      <c r="B202" s="12"/>
      <c r="C202" s="12"/>
      <c r="D202" s="13" t="s">
        <v>140</v>
      </c>
      <c r="E202" s="14"/>
      <c r="F202" s="14"/>
      <c r="G202" s="14">
        <f t="shared" si="3"/>
        <v>0</v>
      </c>
    </row>
    <row r="203" spans="2:7" ht="14.25">
      <c r="B203" s="12"/>
      <c r="C203" s="12"/>
      <c r="D203" s="13" t="s">
        <v>141</v>
      </c>
      <c r="E203" s="14"/>
      <c r="F203" s="14"/>
      <c r="G203" s="14">
        <f t="shared" si="3"/>
        <v>0</v>
      </c>
    </row>
    <row r="204" spans="2:7" ht="14.25">
      <c r="B204" s="12"/>
      <c r="C204" s="12"/>
      <c r="D204" s="13" t="s">
        <v>142</v>
      </c>
      <c r="E204" s="14"/>
      <c r="F204" s="14"/>
      <c r="G204" s="14">
        <f t="shared" si="3"/>
        <v>0</v>
      </c>
    </row>
    <row r="205" spans="2:7" ht="14.25">
      <c r="B205" s="12"/>
      <c r="C205" s="12"/>
      <c r="D205" s="13" t="s">
        <v>143</v>
      </c>
      <c r="E205" s="14"/>
      <c r="F205" s="14"/>
      <c r="G205" s="14">
        <f t="shared" si="3"/>
        <v>0</v>
      </c>
    </row>
    <row r="206" spans="2:7" ht="14.25">
      <c r="B206" s="12"/>
      <c r="C206" s="12"/>
      <c r="D206" s="13" t="s">
        <v>144</v>
      </c>
      <c r="E206" s="14"/>
      <c r="F206" s="14"/>
      <c r="G206" s="14">
        <f t="shared" si="3"/>
        <v>0</v>
      </c>
    </row>
    <row r="207" spans="2:7" ht="14.25">
      <c r="B207" s="12"/>
      <c r="C207" s="12"/>
      <c r="D207" s="13" t="s">
        <v>145</v>
      </c>
      <c r="E207" s="14"/>
      <c r="F207" s="14"/>
      <c r="G207" s="14">
        <f t="shared" si="3"/>
        <v>0</v>
      </c>
    </row>
    <row r="208" spans="2:7" ht="14.25">
      <c r="B208" s="12"/>
      <c r="C208" s="12"/>
      <c r="D208" s="13" t="s">
        <v>146</v>
      </c>
      <c r="E208" s="14"/>
      <c r="F208" s="14"/>
      <c r="G208" s="14">
        <f t="shared" si="3"/>
        <v>0</v>
      </c>
    </row>
    <row r="209" spans="2:7" ht="14.25">
      <c r="B209" s="12"/>
      <c r="C209" s="12"/>
      <c r="D209" s="13" t="s">
        <v>147</v>
      </c>
      <c r="E209" s="14"/>
      <c r="F209" s="14"/>
      <c r="G209" s="14">
        <f t="shared" si="3"/>
        <v>0</v>
      </c>
    </row>
    <row r="210" spans="2:7" ht="14.25">
      <c r="B210" s="12"/>
      <c r="C210" s="12"/>
      <c r="D210" s="13" t="s">
        <v>148</v>
      </c>
      <c r="E210" s="14"/>
      <c r="F210" s="14"/>
      <c r="G210" s="14">
        <f t="shared" si="3"/>
        <v>0</v>
      </c>
    </row>
    <row r="211" spans="2:7" ht="14.25">
      <c r="B211" s="12"/>
      <c r="C211" s="12"/>
      <c r="D211" s="13" t="s">
        <v>149</v>
      </c>
      <c r="E211" s="14"/>
      <c r="F211" s="14"/>
      <c r="G211" s="14">
        <f t="shared" si="3"/>
        <v>0</v>
      </c>
    </row>
    <row r="212" spans="2:7" ht="14.25">
      <c r="B212" s="12"/>
      <c r="C212" s="12"/>
      <c r="D212" s="13" t="s">
        <v>150</v>
      </c>
      <c r="E212" s="14"/>
      <c r="F212" s="14"/>
      <c r="G212" s="14">
        <f t="shared" si="3"/>
        <v>0</v>
      </c>
    </row>
    <row r="213" spans="2:7" ht="14.25">
      <c r="B213" s="12"/>
      <c r="C213" s="12"/>
      <c r="D213" s="13" t="s">
        <v>151</v>
      </c>
      <c r="E213" s="14"/>
      <c r="F213" s="14"/>
      <c r="G213" s="14">
        <f t="shared" si="3"/>
        <v>0</v>
      </c>
    </row>
    <row r="214" spans="2:7" ht="14.25">
      <c r="B214" s="12"/>
      <c r="C214" s="12"/>
      <c r="D214" s="13" t="s">
        <v>152</v>
      </c>
      <c r="E214" s="14"/>
      <c r="F214" s="14"/>
      <c r="G214" s="14">
        <f t="shared" si="3"/>
        <v>0</v>
      </c>
    </row>
    <row r="215" spans="2:7" ht="14.25">
      <c r="B215" s="12"/>
      <c r="C215" s="12"/>
      <c r="D215" s="13" t="s">
        <v>153</v>
      </c>
      <c r="E215" s="14"/>
      <c r="F215" s="14"/>
      <c r="G215" s="14">
        <f t="shared" si="3"/>
        <v>0</v>
      </c>
    </row>
    <row r="216" spans="2:7" ht="14.25">
      <c r="B216" s="12"/>
      <c r="C216" s="12"/>
      <c r="D216" s="13" t="s">
        <v>154</v>
      </c>
      <c r="E216" s="14"/>
      <c r="F216" s="14"/>
      <c r="G216" s="14">
        <f t="shared" si="3"/>
        <v>0</v>
      </c>
    </row>
    <row r="217" spans="2:7" ht="14.25">
      <c r="B217" s="12"/>
      <c r="C217" s="12"/>
      <c r="D217" s="13" t="s">
        <v>155</v>
      </c>
      <c r="E217" s="14"/>
      <c r="F217" s="14"/>
      <c r="G217" s="14">
        <f t="shared" si="3"/>
        <v>0</v>
      </c>
    </row>
    <row r="218" spans="2:7" ht="14.25">
      <c r="B218" s="12"/>
      <c r="C218" s="12"/>
      <c r="D218" s="13" t="s">
        <v>156</v>
      </c>
      <c r="E218" s="14"/>
      <c r="F218" s="14"/>
      <c r="G218" s="14">
        <f t="shared" si="3"/>
        <v>0</v>
      </c>
    </row>
    <row r="219" spans="2:7" ht="14.25">
      <c r="B219" s="12"/>
      <c r="C219" s="12"/>
      <c r="D219" s="13" t="s">
        <v>157</v>
      </c>
      <c r="E219" s="14"/>
      <c r="F219" s="14"/>
      <c r="G219" s="14">
        <f t="shared" si="3"/>
        <v>0</v>
      </c>
    </row>
    <row r="220" spans="2:7" ht="14.25">
      <c r="B220" s="12"/>
      <c r="C220" s="12"/>
      <c r="D220" s="13" t="s">
        <v>158</v>
      </c>
      <c r="E220" s="14"/>
      <c r="F220" s="14"/>
      <c r="G220" s="14">
        <f t="shared" si="3"/>
        <v>0</v>
      </c>
    </row>
    <row r="221" spans="2:7" ht="14.25">
      <c r="B221" s="12"/>
      <c r="C221" s="12"/>
      <c r="D221" s="13" t="s">
        <v>159</v>
      </c>
      <c r="E221" s="14"/>
      <c r="F221" s="14"/>
      <c r="G221" s="14">
        <f t="shared" si="3"/>
        <v>0</v>
      </c>
    </row>
    <row r="222" spans="2:7" ht="14.25">
      <c r="B222" s="12"/>
      <c r="C222" s="12"/>
      <c r="D222" s="13" t="s">
        <v>160</v>
      </c>
      <c r="E222" s="14"/>
      <c r="F222" s="14"/>
      <c r="G222" s="14">
        <f t="shared" si="3"/>
        <v>0</v>
      </c>
    </row>
    <row r="223" spans="2:7" ht="14.25">
      <c r="B223" s="12"/>
      <c r="C223" s="12"/>
      <c r="D223" s="13" t="s">
        <v>161</v>
      </c>
      <c r="E223" s="14"/>
      <c r="F223" s="14"/>
      <c r="G223" s="14">
        <f t="shared" si="3"/>
        <v>0</v>
      </c>
    </row>
    <row r="224" spans="2:7" ht="14.25">
      <c r="B224" s="12"/>
      <c r="C224" s="12"/>
      <c r="D224" s="13" t="s">
        <v>162</v>
      </c>
      <c r="E224" s="14"/>
      <c r="F224" s="14"/>
      <c r="G224" s="14">
        <f t="shared" si="3"/>
        <v>0</v>
      </c>
    </row>
    <row r="225" spans="2:7" ht="14.25">
      <c r="B225" s="12"/>
      <c r="C225" s="12"/>
      <c r="D225" s="13" t="s">
        <v>163</v>
      </c>
      <c r="E225" s="14"/>
      <c r="F225" s="14"/>
      <c r="G225" s="14">
        <f t="shared" si="3"/>
        <v>0</v>
      </c>
    </row>
    <row r="226" spans="2:7" ht="14.25">
      <c r="B226" s="12"/>
      <c r="C226" s="12"/>
      <c r="D226" s="13" t="s">
        <v>164</v>
      </c>
      <c r="E226" s="14"/>
      <c r="F226" s="14"/>
      <c r="G226" s="14">
        <f t="shared" si="3"/>
        <v>0</v>
      </c>
    </row>
    <row r="227" spans="2:7" ht="14.25">
      <c r="B227" s="12"/>
      <c r="C227" s="12"/>
      <c r="D227" s="13" t="s">
        <v>165</v>
      </c>
      <c r="E227" s="14"/>
      <c r="F227" s="14"/>
      <c r="G227" s="14">
        <f t="shared" si="3"/>
        <v>0</v>
      </c>
    </row>
    <row r="228" spans="2:7" ht="14.25">
      <c r="B228" s="12"/>
      <c r="C228" s="12"/>
      <c r="D228" s="13" t="s">
        <v>166</v>
      </c>
      <c r="E228" s="14"/>
      <c r="F228" s="14"/>
      <c r="G228" s="14">
        <f t="shared" si="3"/>
        <v>0</v>
      </c>
    </row>
    <row r="229" spans="2:7" ht="14.25">
      <c r="B229" s="12"/>
      <c r="C229" s="12"/>
      <c r="D229" s="13" t="s">
        <v>167</v>
      </c>
      <c r="E229" s="14"/>
      <c r="F229" s="14"/>
      <c r="G229" s="14">
        <f t="shared" si="3"/>
        <v>0</v>
      </c>
    </row>
    <row r="230" spans="2:7" ht="14.25">
      <c r="B230" s="12"/>
      <c r="C230" s="12"/>
      <c r="D230" s="13" t="s">
        <v>168</v>
      </c>
      <c r="E230" s="14"/>
      <c r="F230" s="14"/>
      <c r="G230" s="14">
        <f t="shared" si="3"/>
        <v>0</v>
      </c>
    </row>
    <row r="231" spans="2:7" ht="14.25">
      <c r="B231" s="12"/>
      <c r="C231" s="12"/>
      <c r="D231" s="13" t="s">
        <v>169</v>
      </c>
      <c r="E231" s="14"/>
      <c r="F231" s="14"/>
      <c r="G231" s="14">
        <f t="shared" si="3"/>
        <v>0</v>
      </c>
    </row>
    <row r="232" spans="2:7" ht="14.25">
      <c r="B232" s="12"/>
      <c r="C232" s="12"/>
      <c r="D232" s="13" t="s">
        <v>170</v>
      </c>
      <c r="E232" s="14"/>
      <c r="F232" s="14"/>
      <c r="G232" s="14">
        <f t="shared" si="3"/>
        <v>0</v>
      </c>
    </row>
    <row r="233" spans="2:7" ht="14.25">
      <c r="B233" s="12"/>
      <c r="C233" s="12"/>
      <c r="D233" s="13" t="s">
        <v>171</v>
      </c>
      <c r="E233" s="14"/>
      <c r="F233" s="14"/>
      <c r="G233" s="14">
        <f t="shared" si="3"/>
        <v>0</v>
      </c>
    </row>
    <row r="234" spans="2:7" ht="14.25">
      <c r="B234" s="12"/>
      <c r="C234" s="12"/>
      <c r="D234" s="13" t="s">
        <v>172</v>
      </c>
      <c r="E234" s="14"/>
      <c r="F234" s="14"/>
      <c r="G234" s="14">
        <f t="shared" si="3"/>
        <v>0</v>
      </c>
    </row>
    <row r="235" spans="2:7" ht="14.25">
      <c r="B235" s="12"/>
      <c r="C235" s="12"/>
      <c r="D235" s="13" t="s">
        <v>173</v>
      </c>
      <c r="E235" s="14"/>
      <c r="F235" s="14"/>
      <c r="G235" s="14">
        <f t="shared" si="3"/>
        <v>0</v>
      </c>
    </row>
    <row r="236" spans="2:7" ht="14.25">
      <c r="B236" s="12"/>
      <c r="C236" s="12"/>
      <c r="D236" s="13" t="s">
        <v>174</v>
      </c>
      <c r="E236" s="14"/>
      <c r="F236" s="14"/>
      <c r="G236" s="14">
        <f t="shared" si="3"/>
        <v>0</v>
      </c>
    </row>
    <row r="237" spans="2:7" ht="14.25">
      <c r="B237" s="12"/>
      <c r="C237" s="12"/>
      <c r="D237" s="13" t="s">
        <v>175</v>
      </c>
      <c r="E237" s="14"/>
      <c r="F237" s="14"/>
      <c r="G237" s="14">
        <f t="shared" si="3"/>
        <v>0</v>
      </c>
    </row>
    <row r="238" spans="2:7" ht="14.25">
      <c r="B238" s="12"/>
      <c r="C238" s="12"/>
      <c r="D238" s="13" t="s">
        <v>176</v>
      </c>
      <c r="E238" s="14"/>
      <c r="F238" s="14"/>
      <c r="G238" s="14">
        <f t="shared" si="3"/>
        <v>0</v>
      </c>
    </row>
    <row r="239" spans="2:7" ht="14.25">
      <c r="B239" s="12"/>
      <c r="C239" s="12"/>
      <c r="D239" s="13" t="s">
        <v>177</v>
      </c>
      <c r="E239" s="14"/>
      <c r="F239" s="14"/>
      <c r="G239" s="14">
        <f t="shared" si="3"/>
        <v>0</v>
      </c>
    </row>
    <row r="240" spans="2:7" ht="14.25">
      <c r="B240" s="12"/>
      <c r="C240" s="12"/>
      <c r="D240" s="13" t="s">
        <v>178</v>
      </c>
      <c r="E240" s="14"/>
      <c r="F240" s="14"/>
      <c r="G240" s="14">
        <f t="shared" si="3"/>
        <v>0</v>
      </c>
    </row>
    <row r="241" spans="2:7" ht="14.25">
      <c r="B241" s="12"/>
      <c r="C241" s="12"/>
      <c r="D241" s="13" t="s">
        <v>179</v>
      </c>
      <c r="E241" s="14">
        <f>+E242+E243+E244+E245+E246+E247+E248+E249+E250+E251+E252+E253+E254+E255+E256+E257+E258+E259+E260+E261+E262+E263+E264</f>
        <v>516216</v>
      </c>
      <c r="F241" s="14">
        <f>+F242+F243+F244+F245+F246+F247+F248+F249+F250+F251+F252+F253+F254+F255+F256+F257+F258+F259+F260+F261+F262+F263+F264</f>
        <v>539885</v>
      </c>
      <c r="G241" s="14">
        <f t="shared" si="3"/>
        <v>-23669</v>
      </c>
    </row>
    <row r="242" spans="2:7" ht="14.25">
      <c r="B242" s="12"/>
      <c r="C242" s="12"/>
      <c r="D242" s="13" t="s">
        <v>180</v>
      </c>
      <c r="E242" s="14"/>
      <c r="F242" s="14"/>
      <c r="G242" s="14">
        <f t="shared" si="3"/>
        <v>0</v>
      </c>
    </row>
    <row r="243" spans="2:7" ht="14.25">
      <c r="B243" s="12"/>
      <c r="C243" s="12"/>
      <c r="D243" s="13" t="s">
        <v>181</v>
      </c>
      <c r="E243" s="14"/>
      <c r="F243" s="14"/>
      <c r="G243" s="14">
        <f t="shared" si="3"/>
        <v>0</v>
      </c>
    </row>
    <row r="244" spans="2:7" ht="14.25">
      <c r="B244" s="12"/>
      <c r="C244" s="12"/>
      <c r="D244" s="13" t="s">
        <v>150</v>
      </c>
      <c r="E244" s="14"/>
      <c r="F244" s="14">
        <v>1200</v>
      </c>
      <c r="G244" s="14">
        <f t="shared" si="3"/>
        <v>-1200</v>
      </c>
    </row>
    <row r="245" spans="2:7" ht="14.25">
      <c r="B245" s="12"/>
      <c r="C245" s="12"/>
      <c r="D245" s="13" t="s">
        <v>154</v>
      </c>
      <c r="E245" s="14">
        <v>56600</v>
      </c>
      <c r="F245" s="14"/>
      <c r="G245" s="14">
        <f t="shared" si="3"/>
        <v>56600</v>
      </c>
    </row>
    <row r="246" spans="2:7" ht="14.25">
      <c r="B246" s="12"/>
      <c r="C246" s="12"/>
      <c r="D246" s="13" t="s">
        <v>182</v>
      </c>
      <c r="E246" s="14">
        <v>56590</v>
      </c>
      <c r="F246" s="14">
        <v>91872</v>
      </c>
      <c r="G246" s="14">
        <f t="shared" si="3"/>
        <v>-35282</v>
      </c>
    </row>
    <row r="247" spans="2:7" ht="14.25">
      <c r="B247" s="12"/>
      <c r="C247" s="12"/>
      <c r="D247" s="13" t="s">
        <v>152</v>
      </c>
      <c r="E247" s="14"/>
      <c r="F247" s="14"/>
      <c r="G247" s="14">
        <f t="shared" si="3"/>
        <v>0</v>
      </c>
    </row>
    <row r="248" spans="2:7" ht="14.25">
      <c r="B248" s="12"/>
      <c r="C248" s="12"/>
      <c r="D248" s="13" t="s">
        <v>148</v>
      </c>
      <c r="E248" s="14">
        <v>7992</v>
      </c>
      <c r="F248" s="14">
        <v>25488</v>
      </c>
      <c r="G248" s="14">
        <f t="shared" si="3"/>
        <v>-17496</v>
      </c>
    </row>
    <row r="249" spans="2:7" ht="14.25">
      <c r="B249" s="12"/>
      <c r="C249" s="12"/>
      <c r="D249" s="13" t="s">
        <v>167</v>
      </c>
      <c r="E249" s="14">
        <v>106936</v>
      </c>
      <c r="F249" s="14">
        <v>98107</v>
      </c>
      <c r="G249" s="14">
        <f t="shared" si="3"/>
        <v>8829</v>
      </c>
    </row>
    <row r="250" spans="2:7" ht="14.25">
      <c r="B250" s="12"/>
      <c r="C250" s="12"/>
      <c r="D250" s="13" t="s">
        <v>168</v>
      </c>
      <c r="E250" s="14"/>
      <c r="F250" s="14"/>
      <c r="G250" s="14">
        <f t="shared" si="3"/>
        <v>0</v>
      </c>
    </row>
    <row r="251" spans="2:7" ht="14.25">
      <c r="B251" s="12"/>
      <c r="C251" s="12"/>
      <c r="D251" s="13" t="s">
        <v>153</v>
      </c>
      <c r="E251" s="14"/>
      <c r="F251" s="14"/>
      <c r="G251" s="14">
        <f t="shared" si="3"/>
        <v>0</v>
      </c>
    </row>
    <row r="252" spans="2:7" ht="14.25">
      <c r="B252" s="12"/>
      <c r="C252" s="12"/>
      <c r="D252" s="13" t="s">
        <v>183</v>
      </c>
      <c r="E252" s="14">
        <v>41382</v>
      </c>
      <c r="F252" s="14">
        <v>62232</v>
      </c>
      <c r="G252" s="14">
        <f t="shared" si="3"/>
        <v>-20850</v>
      </c>
    </row>
    <row r="253" spans="2:7" ht="14.25">
      <c r="B253" s="12"/>
      <c r="C253" s="12"/>
      <c r="D253" s="13" t="s">
        <v>184</v>
      </c>
      <c r="E253" s="14"/>
      <c r="F253" s="14"/>
      <c r="G253" s="14">
        <f t="shared" si="3"/>
        <v>0</v>
      </c>
    </row>
    <row r="254" spans="2:7" ht="14.25">
      <c r="B254" s="12"/>
      <c r="C254" s="12"/>
      <c r="D254" s="13" t="s">
        <v>185</v>
      </c>
      <c r="E254" s="14">
        <v>135216</v>
      </c>
      <c r="F254" s="14">
        <v>151198</v>
      </c>
      <c r="G254" s="14">
        <f t="shared" si="3"/>
        <v>-15982</v>
      </c>
    </row>
    <row r="255" spans="2:7" ht="14.25">
      <c r="B255" s="12"/>
      <c r="C255" s="12"/>
      <c r="D255" s="13" t="s">
        <v>186</v>
      </c>
      <c r="E255" s="14"/>
      <c r="F255" s="14"/>
      <c r="G255" s="14">
        <f t="shared" si="3"/>
        <v>0</v>
      </c>
    </row>
    <row r="256" spans="2:7" ht="14.25">
      <c r="B256" s="12"/>
      <c r="C256" s="12"/>
      <c r="D256" s="13" t="s">
        <v>187</v>
      </c>
      <c r="E256" s="14">
        <v>8288</v>
      </c>
      <c r="F256" s="14">
        <v>15827</v>
      </c>
      <c r="G256" s="14">
        <f t="shared" si="3"/>
        <v>-7539</v>
      </c>
    </row>
    <row r="257" spans="2:7" ht="14.25">
      <c r="B257" s="12"/>
      <c r="C257" s="12"/>
      <c r="D257" s="13" t="s">
        <v>170</v>
      </c>
      <c r="E257" s="14">
        <v>18000</v>
      </c>
      <c r="F257" s="14">
        <v>18000</v>
      </c>
      <c r="G257" s="14">
        <f t="shared" si="3"/>
        <v>0</v>
      </c>
    </row>
    <row r="258" spans="2:7" ht="14.25">
      <c r="B258" s="12"/>
      <c r="C258" s="12"/>
      <c r="D258" s="13" t="s">
        <v>171</v>
      </c>
      <c r="E258" s="14"/>
      <c r="F258" s="14"/>
      <c r="G258" s="14">
        <f t="shared" si="3"/>
        <v>0</v>
      </c>
    </row>
    <row r="259" spans="2:7" ht="14.25">
      <c r="B259" s="12"/>
      <c r="C259" s="12"/>
      <c r="D259" s="13" t="s">
        <v>188</v>
      </c>
      <c r="E259" s="14"/>
      <c r="F259" s="14"/>
      <c r="G259" s="14">
        <f t="shared" si="3"/>
        <v>0</v>
      </c>
    </row>
    <row r="260" spans="2:7" ht="14.25">
      <c r="B260" s="12"/>
      <c r="C260" s="12"/>
      <c r="D260" s="13" t="s">
        <v>189</v>
      </c>
      <c r="E260" s="14"/>
      <c r="F260" s="14">
        <v>600</v>
      </c>
      <c r="G260" s="14">
        <f t="shared" si="3"/>
        <v>-600</v>
      </c>
    </row>
    <row r="261" spans="2:7" ht="14.25">
      <c r="B261" s="12"/>
      <c r="C261" s="12"/>
      <c r="D261" s="13" t="s">
        <v>172</v>
      </c>
      <c r="E261" s="14">
        <v>69984</v>
      </c>
      <c r="F261" s="14">
        <v>69984</v>
      </c>
      <c r="G261" s="14">
        <f t="shared" si="3"/>
        <v>0</v>
      </c>
    </row>
    <row r="262" spans="2:7" ht="14.25">
      <c r="B262" s="12"/>
      <c r="C262" s="12"/>
      <c r="D262" s="13" t="s">
        <v>190</v>
      </c>
      <c r="E262" s="14"/>
      <c r="F262" s="14"/>
      <c r="G262" s="14">
        <f t="shared" si="3"/>
        <v>0</v>
      </c>
    </row>
    <row r="263" spans="2:7" ht="14.25">
      <c r="B263" s="12"/>
      <c r="C263" s="12"/>
      <c r="D263" s="13" t="s">
        <v>191</v>
      </c>
      <c r="E263" s="14"/>
      <c r="F263" s="14"/>
      <c r="G263" s="14">
        <f t="shared" ref="G263:G326" si="4">E263-F263</f>
        <v>0</v>
      </c>
    </row>
    <row r="264" spans="2:7" ht="14.25">
      <c r="B264" s="12"/>
      <c r="C264" s="12"/>
      <c r="D264" s="13" t="s">
        <v>178</v>
      </c>
      <c r="E264" s="14">
        <v>15228</v>
      </c>
      <c r="F264" s="14">
        <v>5377</v>
      </c>
      <c r="G264" s="14">
        <f t="shared" si="4"/>
        <v>9851</v>
      </c>
    </row>
    <row r="265" spans="2:7" ht="14.25">
      <c r="B265" s="12"/>
      <c r="C265" s="12"/>
      <c r="D265" s="13" t="s">
        <v>192</v>
      </c>
      <c r="E265" s="14">
        <f>+E266+E271</f>
        <v>0</v>
      </c>
      <c r="F265" s="14">
        <f>+F266+F271</f>
        <v>0</v>
      </c>
      <c r="G265" s="14">
        <f t="shared" si="4"/>
        <v>0</v>
      </c>
    </row>
    <row r="266" spans="2:7" ht="14.25">
      <c r="B266" s="12"/>
      <c r="C266" s="12"/>
      <c r="D266" s="13" t="s">
        <v>193</v>
      </c>
      <c r="E266" s="14">
        <f>+E267+E268+E269-E270</f>
        <v>0</v>
      </c>
      <c r="F266" s="14">
        <f>+F267+F268+F269-F270</f>
        <v>0</v>
      </c>
      <c r="G266" s="14">
        <f t="shared" si="4"/>
        <v>0</v>
      </c>
    </row>
    <row r="267" spans="2:7" ht="14.25">
      <c r="B267" s="12"/>
      <c r="C267" s="12"/>
      <c r="D267" s="13" t="s">
        <v>194</v>
      </c>
      <c r="E267" s="14"/>
      <c r="F267" s="14"/>
      <c r="G267" s="14">
        <f t="shared" si="4"/>
        <v>0</v>
      </c>
    </row>
    <row r="268" spans="2:7" ht="14.25">
      <c r="B268" s="12"/>
      <c r="C268" s="12"/>
      <c r="D268" s="13" t="s">
        <v>195</v>
      </c>
      <c r="E268" s="14"/>
      <c r="F268" s="14"/>
      <c r="G268" s="14">
        <f t="shared" si="4"/>
        <v>0</v>
      </c>
    </row>
    <row r="269" spans="2:7" ht="14.25">
      <c r="B269" s="12"/>
      <c r="C269" s="12"/>
      <c r="D269" s="13" t="s">
        <v>196</v>
      </c>
      <c r="E269" s="14"/>
      <c r="F269" s="14"/>
      <c r="G269" s="14">
        <f t="shared" si="4"/>
        <v>0</v>
      </c>
    </row>
    <row r="270" spans="2:7" ht="14.25">
      <c r="B270" s="12"/>
      <c r="C270" s="12"/>
      <c r="D270" s="13" t="s">
        <v>197</v>
      </c>
      <c r="E270" s="14"/>
      <c r="F270" s="14"/>
      <c r="G270" s="14">
        <f t="shared" si="4"/>
        <v>0</v>
      </c>
    </row>
    <row r="271" spans="2:7" ht="14.25">
      <c r="B271" s="12"/>
      <c r="C271" s="12"/>
      <c r="D271" s="13" t="s">
        <v>198</v>
      </c>
      <c r="E271" s="14"/>
      <c r="F271" s="14"/>
      <c r="G271" s="14">
        <f t="shared" si="4"/>
        <v>0</v>
      </c>
    </row>
    <row r="272" spans="2:7" ht="14.25">
      <c r="B272" s="12"/>
      <c r="C272" s="12"/>
      <c r="D272" s="13" t="s">
        <v>199</v>
      </c>
      <c r="E272" s="14"/>
      <c r="F272" s="14"/>
      <c r="G272" s="14">
        <f t="shared" si="4"/>
        <v>0</v>
      </c>
    </row>
    <row r="273" spans="2:7" ht="14.25">
      <c r="B273" s="12"/>
      <c r="C273" s="12"/>
      <c r="D273" s="13" t="s">
        <v>200</v>
      </c>
      <c r="E273" s="14"/>
      <c r="F273" s="14"/>
      <c r="G273" s="14">
        <f t="shared" si="4"/>
        <v>0</v>
      </c>
    </row>
    <row r="274" spans="2:7" ht="14.25">
      <c r="B274" s="12"/>
      <c r="C274" s="12"/>
      <c r="D274" s="13" t="s">
        <v>201</v>
      </c>
      <c r="E274" s="14">
        <v>272160</v>
      </c>
      <c r="F274" s="14">
        <v>272160</v>
      </c>
      <c r="G274" s="14">
        <f t="shared" si="4"/>
        <v>0</v>
      </c>
    </row>
    <row r="275" spans="2:7" ht="14.25">
      <c r="B275" s="12"/>
      <c r="C275" s="12"/>
      <c r="D275" s="13" t="s">
        <v>202</v>
      </c>
      <c r="E275" s="14"/>
      <c r="F275" s="14"/>
      <c r="G275" s="14">
        <f t="shared" si="4"/>
        <v>0</v>
      </c>
    </row>
    <row r="276" spans="2:7" ht="14.25">
      <c r="B276" s="12"/>
      <c r="C276" s="12"/>
      <c r="D276" s="13" t="s">
        <v>203</v>
      </c>
      <c r="E276" s="14"/>
      <c r="F276" s="14"/>
      <c r="G276" s="14">
        <f t="shared" si="4"/>
        <v>0</v>
      </c>
    </row>
    <row r="277" spans="2:7" ht="14.25">
      <c r="B277" s="12"/>
      <c r="C277" s="12"/>
      <c r="D277" s="13" t="s">
        <v>204</v>
      </c>
      <c r="E277" s="14"/>
      <c r="F277" s="14"/>
      <c r="G277" s="14">
        <f t="shared" si="4"/>
        <v>0</v>
      </c>
    </row>
    <row r="278" spans="2:7" ht="14.25">
      <c r="B278" s="12"/>
      <c r="C278" s="12"/>
      <c r="D278" s="13" t="s">
        <v>205</v>
      </c>
      <c r="E278" s="14"/>
      <c r="F278" s="14"/>
      <c r="G278" s="14">
        <f t="shared" si="4"/>
        <v>0</v>
      </c>
    </row>
    <row r="279" spans="2:7" ht="14.25">
      <c r="B279" s="12"/>
      <c r="C279" s="15"/>
      <c r="D279" s="16" t="s">
        <v>206</v>
      </c>
      <c r="E279" s="17">
        <f>+E186+E200+E241+E265+E272+E273+E274+E275+E276+E277+E278</f>
        <v>9508012</v>
      </c>
      <c r="F279" s="17">
        <f>+F186+F200+F241+F265+F272+F273+F274+F275+F276+F277+F278</f>
        <v>10287335</v>
      </c>
      <c r="G279" s="17">
        <f t="shared" si="4"/>
        <v>-779323</v>
      </c>
    </row>
    <row r="280" spans="2:7" ht="14.25">
      <c r="B280" s="15"/>
      <c r="C280" s="18" t="s">
        <v>207</v>
      </c>
      <c r="D280" s="19"/>
      <c r="E280" s="20">
        <f xml:space="preserve"> +E185 - E279</f>
        <v>-3294872</v>
      </c>
      <c r="F280" s="20">
        <f xml:space="preserve"> +F185 - F279</f>
        <v>-1475301</v>
      </c>
      <c r="G280" s="20">
        <f t="shared" si="4"/>
        <v>-1819571</v>
      </c>
    </row>
    <row r="281" spans="2:7" ht="14.25">
      <c r="B281" s="9" t="s">
        <v>208</v>
      </c>
      <c r="C281" s="9" t="s">
        <v>9</v>
      </c>
      <c r="D281" s="13" t="s">
        <v>209</v>
      </c>
      <c r="E281" s="14"/>
      <c r="F281" s="14"/>
      <c r="G281" s="14">
        <f t="shared" si="4"/>
        <v>0</v>
      </c>
    </row>
    <row r="282" spans="2:7" ht="14.25">
      <c r="B282" s="12"/>
      <c r="C282" s="12"/>
      <c r="D282" s="13" t="s">
        <v>210</v>
      </c>
      <c r="E282" s="14">
        <v>4</v>
      </c>
      <c r="F282" s="14">
        <v>13</v>
      </c>
      <c r="G282" s="14">
        <f t="shared" si="4"/>
        <v>-9</v>
      </c>
    </row>
    <row r="283" spans="2:7" ht="14.25">
      <c r="B283" s="12"/>
      <c r="C283" s="12"/>
      <c r="D283" s="13" t="s">
        <v>211</v>
      </c>
      <c r="E283" s="14"/>
      <c r="F283" s="14"/>
      <c r="G283" s="14">
        <f t="shared" si="4"/>
        <v>0</v>
      </c>
    </row>
    <row r="284" spans="2:7" ht="14.25">
      <c r="B284" s="12"/>
      <c r="C284" s="12"/>
      <c r="D284" s="13" t="s">
        <v>212</v>
      </c>
      <c r="E284" s="14"/>
      <c r="F284" s="14"/>
      <c r="G284" s="14">
        <f t="shared" si="4"/>
        <v>0</v>
      </c>
    </row>
    <row r="285" spans="2:7" ht="14.25">
      <c r="B285" s="12"/>
      <c r="C285" s="12"/>
      <c r="D285" s="13" t="s">
        <v>213</v>
      </c>
      <c r="E285" s="14"/>
      <c r="F285" s="14"/>
      <c r="G285" s="14">
        <f t="shared" si="4"/>
        <v>0</v>
      </c>
    </row>
    <row r="286" spans="2:7" ht="14.25">
      <c r="B286" s="12"/>
      <c r="C286" s="12"/>
      <c r="D286" s="13" t="s">
        <v>214</v>
      </c>
      <c r="E286" s="14"/>
      <c r="F286" s="14"/>
      <c r="G286" s="14">
        <f t="shared" si="4"/>
        <v>0</v>
      </c>
    </row>
    <row r="287" spans="2:7" ht="14.25">
      <c r="B287" s="12"/>
      <c r="C287" s="12"/>
      <c r="D287" s="13" t="s">
        <v>215</v>
      </c>
      <c r="E287" s="14"/>
      <c r="F287" s="14"/>
      <c r="G287" s="14">
        <f t="shared" si="4"/>
        <v>0</v>
      </c>
    </row>
    <row r="288" spans="2:7" ht="14.25">
      <c r="B288" s="12"/>
      <c r="C288" s="12"/>
      <c r="D288" s="13" t="s">
        <v>216</v>
      </c>
      <c r="E288" s="14"/>
      <c r="F288" s="14"/>
      <c r="G288" s="14">
        <f t="shared" si="4"/>
        <v>0</v>
      </c>
    </row>
    <row r="289" spans="2:7" ht="14.25">
      <c r="B289" s="12"/>
      <c r="C289" s="12"/>
      <c r="D289" s="13" t="s">
        <v>217</v>
      </c>
      <c r="E289" s="14">
        <f>+E290+E291+E292+E293</f>
        <v>0</v>
      </c>
      <c r="F289" s="14">
        <f>+F290+F291+F292+F293</f>
        <v>0</v>
      </c>
      <c r="G289" s="14">
        <f t="shared" si="4"/>
        <v>0</v>
      </c>
    </row>
    <row r="290" spans="2:7" ht="14.25">
      <c r="B290" s="12"/>
      <c r="C290" s="12"/>
      <c r="D290" s="13" t="s">
        <v>218</v>
      </c>
      <c r="E290" s="14"/>
      <c r="F290" s="14"/>
      <c r="G290" s="14">
        <f t="shared" si="4"/>
        <v>0</v>
      </c>
    </row>
    <row r="291" spans="2:7" ht="14.25">
      <c r="B291" s="12"/>
      <c r="C291" s="12"/>
      <c r="D291" s="13" t="s">
        <v>219</v>
      </c>
      <c r="E291" s="14"/>
      <c r="F291" s="14"/>
      <c r="G291" s="14">
        <f t="shared" si="4"/>
        <v>0</v>
      </c>
    </row>
    <row r="292" spans="2:7" ht="14.25">
      <c r="B292" s="12"/>
      <c r="C292" s="12"/>
      <c r="D292" s="13" t="s">
        <v>220</v>
      </c>
      <c r="E292" s="14"/>
      <c r="F292" s="14"/>
      <c r="G292" s="14">
        <f t="shared" si="4"/>
        <v>0</v>
      </c>
    </row>
    <row r="293" spans="2:7" ht="14.25">
      <c r="B293" s="12"/>
      <c r="C293" s="12"/>
      <c r="D293" s="13" t="s">
        <v>221</v>
      </c>
      <c r="E293" s="14"/>
      <c r="F293" s="14"/>
      <c r="G293" s="14">
        <f t="shared" si="4"/>
        <v>0</v>
      </c>
    </row>
    <row r="294" spans="2:7" ht="14.25">
      <c r="B294" s="12"/>
      <c r="C294" s="15"/>
      <c r="D294" s="16" t="s">
        <v>222</v>
      </c>
      <c r="E294" s="17">
        <f>+E281+E282+E283+E284+E285+E286+E287+E288+E289</f>
        <v>4</v>
      </c>
      <c r="F294" s="17">
        <f>+F281+F282+F283+F284+F285+F286+F287+F288+F289</f>
        <v>13</v>
      </c>
      <c r="G294" s="17">
        <f t="shared" si="4"/>
        <v>-9</v>
      </c>
    </row>
    <row r="295" spans="2:7" ht="14.25">
      <c r="B295" s="12"/>
      <c r="C295" s="9" t="s">
        <v>123</v>
      </c>
      <c r="D295" s="13" t="s">
        <v>223</v>
      </c>
      <c r="E295" s="14"/>
      <c r="F295" s="14"/>
      <c r="G295" s="14">
        <f t="shared" si="4"/>
        <v>0</v>
      </c>
    </row>
    <row r="296" spans="2:7" ht="14.25">
      <c r="B296" s="12"/>
      <c r="C296" s="12"/>
      <c r="D296" s="13" t="s">
        <v>224</v>
      </c>
      <c r="E296" s="14"/>
      <c r="F296" s="14"/>
      <c r="G296" s="14">
        <f t="shared" si="4"/>
        <v>0</v>
      </c>
    </row>
    <row r="297" spans="2:7" ht="14.25">
      <c r="B297" s="12"/>
      <c r="C297" s="12"/>
      <c r="D297" s="13" t="s">
        <v>225</v>
      </c>
      <c r="E297" s="14"/>
      <c r="F297" s="14"/>
      <c r="G297" s="14">
        <f t="shared" si="4"/>
        <v>0</v>
      </c>
    </row>
    <row r="298" spans="2:7" ht="14.25">
      <c r="B298" s="12"/>
      <c r="C298" s="12"/>
      <c r="D298" s="13" t="s">
        <v>226</v>
      </c>
      <c r="E298" s="14"/>
      <c r="F298" s="14"/>
      <c r="G298" s="14">
        <f t="shared" si="4"/>
        <v>0</v>
      </c>
    </row>
    <row r="299" spans="2:7" ht="14.25">
      <c r="B299" s="12"/>
      <c r="C299" s="12"/>
      <c r="D299" s="13" t="s">
        <v>227</v>
      </c>
      <c r="E299" s="14"/>
      <c r="F299" s="14"/>
      <c r="G299" s="14">
        <f t="shared" si="4"/>
        <v>0</v>
      </c>
    </row>
    <row r="300" spans="2:7" ht="14.25">
      <c r="B300" s="12"/>
      <c r="C300" s="12"/>
      <c r="D300" s="13" t="s">
        <v>228</v>
      </c>
      <c r="E300" s="14"/>
      <c r="F300" s="14"/>
      <c r="G300" s="14">
        <f t="shared" si="4"/>
        <v>0</v>
      </c>
    </row>
    <row r="301" spans="2:7" ht="14.25">
      <c r="B301" s="12"/>
      <c r="C301" s="12"/>
      <c r="D301" s="13" t="s">
        <v>229</v>
      </c>
      <c r="E301" s="14"/>
      <c r="F301" s="14"/>
      <c r="G301" s="14">
        <f t="shared" si="4"/>
        <v>0</v>
      </c>
    </row>
    <row r="302" spans="2:7" ht="14.25">
      <c r="B302" s="12"/>
      <c r="C302" s="12"/>
      <c r="D302" s="13" t="s">
        <v>230</v>
      </c>
      <c r="E302" s="14">
        <f>+E303+E304+E305</f>
        <v>0</v>
      </c>
      <c r="F302" s="14">
        <f>+F303+F304+F305</f>
        <v>0</v>
      </c>
      <c r="G302" s="14">
        <f t="shared" si="4"/>
        <v>0</v>
      </c>
    </row>
    <row r="303" spans="2:7" ht="14.25">
      <c r="B303" s="12"/>
      <c r="C303" s="12"/>
      <c r="D303" s="13" t="s">
        <v>231</v>
      </c>
      <c r="E303" s="14"/>
      <c r="F303" s="14"/>
      <c r="G303" s="14">
        <f t="shared" si="4"/>
        <v>0</v>
      </c>
    </row>
    <row r="304" spans="2:7" ht="14.25">
      <c r="B304" s="12"/>
      <c r="C304" s="12"/>
      <c r="D304" s="13" t="s">
        <v>232</v>
      </c>
      <c r="E304" s="14"/>
      <c r="F304" s="14"/>
      <c r="G304" s="14">
        <f t="shared" si="4"/>
        <v>0</v>
      </c>
    </row>
    <row r="305" spans="2:7" ht="14.25">
      <c r="B305" s="12"/>
      <c r="C305" s="12"/>
      <c r="D305" s="13" t="s">
        <v>233</v>
      </c>
      <c r="E305" s="14"/>
      <c r="F305" s="14"/>
      <c r="G305" s="14">
        <f t="shared" si="4"/>
        <v>0</v>
      </c>
    </row>
    <row r="306" spans="2:7" ht="14.25">
      <c r="B306" s="12"/>
      <c r="C306" s="15"/>
      <c r="D306" s="16" t="s">
        <v>234</v>
      </c>
      <c r="E306" s="17">
        <f>+E295+E296+E297+E298+E299+E300+E301+E302</f>
        <v>0</v>
      </c>
      <c r="F306" s="17">
        <f>+F295+F296+F297+F298+F299+F300+F301+F302</f>
        <v>0</v>
      </c>
      <c r="G306" s="17">
        <f t="shared" si="4"/>
        <v>0</v>
      </c>
    </row>
    <row r="307" spans="2:7" ht="14.25">
      <c r="B307" s="15"/>
      <c r="C307" s="18" t="s">
        <v>235</v>
      </c>
      <c r="D307" s="21"/>
      <c r="E307" s="22">
        <f xml:space="preserve"> +E294 - E306</f>
        <v>4</v>
      </c>
      <c r="F307" s="22">
        <f xml:space="preserve"> +F294 - F306</f>
        <v>13</v>
      </c>
      <c r="G307" s="22">
        <f t="shared" si="4"/>
        <v>-9</v>
      </c>
    </row>
    <row r="308" spans="2:7" ht="14.25">
      <c r="B308" s="18" t="s">
        <v>236</v>
      </c>
      <c r="C308" s="23"/>
      <c r="D308" s="19"/>
      <c r="E308" s="20">
        <f xml:space="preserve"> +E280 +E307</f>
        <v>-3294868</v>
      </c>
      <c r="F308" s="20">
        <f xml:space="preserve"> +F280 +F307</f>
        <v>-1475288</v>
      </c>
      <c r="G308" s="20">
        <f t="shared" si="4"/>
        <v>-1819580</v>
      </c>
    </row>
    <row r="309" spans="2:7" ht="14.25">
      <c r="B309" s="9" t="s">
        <v>237</v>
      </c>
      <c r="C309" s="9" t="s">
        <v>9</v>
      </c>
      <c r="D309" s="13" t="s">
        <v>238</v>
      </c>
      <c r="E309" s="14">
        <f>+E310+E311</f>
        <v>0</v>
      </c>
      <c r="F309" s="14">
        <f>+F310+F311</f>
        <v>0</v>
      </c>
      <c r="G309" s="14">
        <f t="shared" si="4"/>
        <v>0</v>
      </c>
    </row>
    <row r="310" spans="2:7" ht="14.25">
      <c r="B310" s="12"/>
      <c r="C310" s="12"/>
      <c r="D310" s="13" t="s">
        <v>239</v>
      </c>
      <c r="E310" s="14"/>
      <c r="F310" s="14"/>
      <c r="G310" s="14">
        <f t="shared" si="4"/>
        <v>0</v>
      </c>
    </row>
    <row r="311" spans="2:7" ht="14.25">
      <c r="B311" s="12"/>
      <c r="C311" s="12"/>
      <c r="D311" s="13" t="s">
        <v>240</v>
      </c>
      <c r="E311" s="14"/>
      <c r="F311" s="14"/>
      <c r="G311" s="14">
        <f t="shared" si="4"/>
        <v>0</v>
      </c>
    </row>
    <row r="312" spans="2:7" ht="14.25">
      <c r="B312" s="12"/>
      <c r="C312" s="12"/>
      <c r="D312" s="13" t="s">
        <v>241</v>
      </c>
      <c r="E312" s="14">
        <f>+E313+E314</f>
        <v>0</v>
      </c>
      <c r="F312" s="14">
        <f>+F313+F314</f>
        <v>0</v>
      </c>
      <c r="G312" s="14">
        <f t="shared" si="4"/>
        <v>0</v>
      </c>
    </row>
    <row r="313" spans="2:7" ht="14.25">
      <c r="B313" s="12"/>
      <c r="C313" s="12"/>
      <c r="D313" s="13" t="s">
        <v>242</v>
      </c>
      <c r="E313" s="14"/>
      <c r="F313" s="14"/>
      <c r="G313" s="14">
        <f t="shared" si="4"/>
        <v>0</v>
      </c>
    </row>
    <row r="314" spans="2:7" ht="14.25">
      <c r="B314" s="12"/>
      <c r="C314" s="12"/>
      <c r="D314" s="13" t="s">
        <v>243</v>
      </c>
      <c r="E314" s="14"/>
      <c r="F314" s="14"/>
      <c r="G314" s="14">
        <f t="shared" si="4"/>
        <v>0</v>
      </c>
    </row>
    <row r="315" spans="2:7" ht="14.25">
      <c r="B315" s="12"/>
      <c r="C315" s="12"/>
      <c r="D315" s="13" t="s">
        <v>244</v>
      </c>
      <c r="E315" s="14"/>
      <c r="F315" s="14"/>
      <c r="G315" s="14">
        <f t="shared" si="4"/>
        <v>0</v>
      </c>
    </row>
    <row r="316" spans="2:7" ht="14.25">
      <c r="B316" s="12"/>
      <c r="C316" s="12"/>
      <c r="D316" s="13" t="s">
        <v>245</v>
      </c>
      <c r="E316" s="14"/>
      <c r="F316" s="14"/>
      <c r="G316" s="14">
        <f t="shared" si="4"/>
        <v>0</v>
      </c>
    </row>
    <row r="317" spans="2:7" ht="14.25">
      <c r="B317" s="12"/>
      <c r="C317" s="12"/>
      <c r="D317" s="13" t="s">
        <v>246</v>
      </c>
      <c r="E317" s="14">
        <f>+E318+E319</f>
        <v>0</v>
      </c>
      <c r="F317" s="14">
        <f>+F318+F319</f>
        <v>0</v>
      </c>
      <c r="G317" s="14">
        <f t="shared" si="4"/>
        <v>0</v>
      </c>
    </row>
    <row r="318" spans="2:7" ht="14.25">
      <c r="B318" s="12"/>
      <c r="C318" s="12"/>
      <c r="D318" s="13" t="s">
        <v>247</v>
      </c>
      <c r="E318" s="14"/>
      <c r="F318" s="14"/>
      <c r="G318" s="14">
        <f t="shared" si="4"/>
        <v>0</v>
      </c>
    </row>
    <row r="319" spans="2:7" ht="14.25">
      <c r="B319" s="12"/>
      <c r="C319" s="12"/>
      <c r="D319" s="13" t="s">
        <v>248</v>
      </c>
      <c r="E319" s="14"/>
      <c r="F319" s="14"/>
      <c r="G319" s="14">
        <f t="shared" si="4"/>
        <v>0</v>
      </c>
    </row>
    <row r="320" spans="2:7" ht="14.25">
      <c r="B320" s="12"/>
      <c r="C320" s="12"/>
      <c r="D320" s="13" t="s">
        <v>249</v>
      </c>
      <c r="E320" s="14">
        <f>+E321</f>
        <v>0</v>
      </c>
      <c r="F320" s="14">
        <f>+F321</f>
        <v>0</v>
      </c>
      <c r="G320" s="14">
        <f t="shared" si="4"/>
        <v>0</v>
      </c>
    </row>
    <row r="321" spans="2:7" ht="14.25">
      <c r="B321" s="12"/>
      <c r="C321" s="12"/>
      <c r="D321" s="13" t="s">
        <v>250</v>
      </c>
      <c r="E321" s="14"/>
      <c r="F321" s="14"/>
      <c r="G321" s="14">
        <f t="shared" si="4"/>
        <v>0</v>
      </c>
    </row>
    <row r="322" spans="2:7" ht="14.25">
      <c r="B322" s="12"/>
      <c r="C322" s="12"/>
      <c r="D322" s="13" t="s">
        <v>251</v>
      </c>
      <c r="E322" s="14">
        <f>+E323</f>
        <v>3383000</v>
      </c>
      <c r="F322" s="14">
        <f>+F323</f>
        <v>2490000</v>
      </c>
      <c r="G322" s="14">
        <f t="shared" si="4"/>
        <v>893000</v>
      </c>
    </row>
    <row r="323" spans="2:7" ht="14.25">
      <c r="B323" s="12"/>
      <c r="C323" s="12"/>
      <c r="D323" s="13" t="s">
        <v>252</v>
      </c>
      <c r="E323" s="14">
        <v>3383000</v>
      </c>
      <c r="F323" s="14">
        <v>2490000</v>
      </c>
      <c r="G323" s="14">
        <f t="shared" si="4"/>
        <v>893000</v>
      </c>
    </row>
    <row r="324" spans="2:7" ht="14.25">
      <c r="B324" s="12"/>
      <c r="C324" s="12"/>
      <c r="D324" s="13" t="s">
        <v>253</v>
      </c>
      <c r="E324" s="14"/>
      <c r="F324" s="14"/>
      <c r="G324" s="14">
        <f t="shared" si="4"/>
        <v>0</v>
      </c>
    </row>
    <row r="325" spans="2:7" ht="14.25">
      <c r="B325" s="12"/>
      <c r="C325" s="12"/>
      <c r="D325" s="13" t="s">
        <v>254</v>
      </c>
      <c r="E325" s="14"/>
      <c r="F325" s="14"/>
      <c r="G325" s="14">
        <f t="shared" si="4"/>
        <v>0</v>
      </c>
    </row>
    <row r="326" spans="2:7" ht="14.25">
      <c r="B326" s="12"/>
      <c r="C326" s="12"/>
      <c r="D326" s="13" t="s">
        <v>255</v>
      </c>
      <c r="E326" s="14">
        <f>+E327</f>
        <v>0</v>
      </c>
      <c r="F326" s="14">
        <f>+F327</f>
        <v>0</v>
      </c>
      <c r="G326" s="14">
        <f t="shared" si="4"/>
        <v>0</v>
      </c>
    </row>
    <row r="327" spans="2:7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</row>
    <row r="328" spans="2:7" ht="14.25">
      <c r="B328" s="12"/>
      <c r="C328" s="15"/>
      <c r="D328" s="16" t="s">
        <v>257</v>
      </c>
      <c r="E328" s="17">
        <f>+E309+E312+E315+E316+E317+E320+E322+E324+E325+E326</f>
        <v>3383000</v>
      </c>
      <c r="F328" s="17">
        <f>+F309+F312+F315+F316+F317+F320+F322+F324+F325+F326</f>
        <v>2490000</v>
      </c>
      <c r="G328" s="17">
        <f t="shared" si="5"/>
        <v>893000</v>
      </c>
    </row>
    <row r="329" spans="2:7" ht="14.25">
      <c r="B329" s="12"/>
      <c r="C329" s="9" t="s">
        <v>123</v>
      </c>
      <c r="D329" s="13" t="s">
        <v>258</v>
      </c>
      <c r="E329" s="14"/>
      <c r="F329" s="14"/>
      <c r="G329" s="14">
        <f t="shared" si="5"/>
        <v>0</v>
      </c>
    </row>
    <row r="330" spans="2:7" ht="14.25">
      <c r="B330" s="12"/>
      <c r="C330" s="12"/>
      <c r="D330" s="13" t="s">
        <v>259</v>
      </c>
      <c r="E330" s="14"/>
      <c r="F330" s="14"/>
      <c r="G330" s="14">
        <f t="shared" si="5"/>
        <v>0</v>
      </c>
    </row>
    <row r="331" spans="2:7" ht="14.25">
      <c r="B331" s="12"/>
      <c r="C331" s="12"/>
      <c r="D331" s="13" t="s">
        <v>260</v>
      </c>
      <c r="E331" s="14">
        <f>+E332+E333+E334+E335</f>
        <v>0</v>
      </c>
      <c r="F331" s="14">
        <f>+F332+F333+F334+F335</f>
        <v>0</v>
      </c>
      <c r="G331" s="14">
        <f t="shared" si="5"/>
        <v>0</v>
      </c>
    </row>
    <row r="332" spans="2:7" ht="14.25">
      <c r="B332" s="12"/>
      <c r="C332" s="12"/>
      <c r="D332" s="13" t="s">
        <v>261</v>
      </c>
      <c r="E332" s="14"/>
      <c r="F332" s="14"/>
      <c r="G332" s="14">
        <f t="shared" si="5"/>
        <v>0</v>
      </c>
    </row>
    <row r="333" spans="2:7" ht="14.25">
      <c r="B333" s="12"/>
      <c r="C333" s="12"/>
      <c r="D333" s="13" t="s">
        <v>262</v>
      </c>
      <c r="E333" s="14"/>
      <c r="F333" s="14"/>
      <c r="G333" s="14">
        <f t="shared" si="5"/>
        <v>0</v>
      </c>
    </row>
    <row r="334" spans="2:7" ht="14.25">
      <c r="B334" s="12"/>
      <c r="C334" s="12"/>
      <c r="D334" s="13" t="s">
        <v>263</v>
      </c>
      <c r="E334" s="14"/>
      <c r="F334" s="14"/>
      <c r="G334" s="14">
        <f t="shared" si="5"/>
        <v>0</v>
      </c>
    </row>
    <row r="335" spans="2:7" ht="14.25">
      <c r="B335" s="12"/>
      <c r="C335" s="12"/>
      <c r="D335" s="13" t="s">
        <v>264</v>
      </c>
      <c r="E335" s="14"/>
      <c r="F335" s="14"/>
      <c r="G335" s="14">
        <f t="shared" si="5"/>
        <v>0</v>
      </c>
    </row>
    <row r="336" spans="2:7" ht="14.25">
      <c r="B336" s="12"/>
      <c r="C336" s="12"/>
      <c r="D336" s="13" t="s">
        <v>265</v>
      </c>
      <c r="E336" s="14"/>
      <c r="F336" s="14"/>
      <c r="G336" s="14">
        <f t="shared" si="5"/>
        <v>0</v>
      </c>
    </row>
    <row r="337" spans="2:7" ht="14.25">
      <c r="B337" s="12"/>
      <c r="C337" s="12"/>
      <c r="D337" s="13" t="s">
        <v>266</v>
      </c>
      <c r="E337" s="14"/>
      <c r="F337" s="14"/>
      <c r="G337" s="14">
        <f t="shared" si="5"/>
        <v>0</v>
      </c>
    </row>
    <row r="338" spans="2:7" ht="14.25">
      <c r="B338" s="12"/>
      <c r="C338" s="12"/>
      <c r="D338" s="13" t="s">
        <v>267</v>
      </c>
      <c r="E338" s="14"/>
      <c r="F338" s="14"/>
      <c r="G338" s="14">
        <f t="shared" si="5"/>
        <v>0</v>
      </c>
    </row>
    <row r="339" spans="2:7" ht="14.25">
      <c r="B339" s="12"/>
      <c r="C339" s="12"/>
      <c r="D339" s="13" t="s">
        <v>268</v>
      </c>
      <c r="E339" s="14">
        <f>+E340</f>
        <v>0</v>
      </c>
      <c r="F339" s="14">
        <f>+F340</f>
        <v>0</v>
      </c>
      <c r="G339" s="14">
        <f t="shared" si="5"/>
        <v>0</v>
      </c>
    </row>
    <row r="340" spans="2:7" ht="14.25">
      <c r="B340" s="12"/>
      <c r="C340" s="12"/>
      <c r="D340" s="13" t="s">
        <v>269</v>
      </c>
      <c r="E340" s="14"/>
      <c r="F340" s="14"/>
      <c r="G340" s="14">
        <f t="shared" si="5"/>
        <v>0</v>
      </c>
    </row>
    <row r="341" spans="2:7" ht="14.25">
      <c r="B341" s="12"/>
      <c r="C341" s="12"/>
      <c r="D341" s="13" t="s">
        <v>270</v>
      </c>
      <c r="E341" s="14">
        <f>+E342+E343</f>
        <v>0</v>
      </c>
      <c r="F341" s="14">
        <f>+F342+F343</f>
        <v>0</v>
      </c>
      <c r="G341" s="14">
        <f t="shared" si="5"/>
        <v>0</v>
      </c>
    </row>
    <row r="342" spans="2:7" ht="14.25">
      <c r="B342" s="12"/>
      <c r="C342" s="12"/>
      <c r="D342" s="13" t="s">
        <v>271</v>
      </c>
      <c r="E342" s="14"/>
      <c r="F342" s="14"/>
      <c r="G342" s="14">
        <f t="shared" si="5"/>
        <v>0</v>
      </c>
    </row>
    <row r="343" spans="2:7" ht="14.25">
      <c r="B343" s="12"/>
      <c r="C343" s="12"/>
      <c r="D343" s="13" t="s">
        <v>272</v>
      </c>
      <c r="E343" s="14"/>
      <c r="F343" s="14"/>
      <c r="G343" s="14">
        <f t="shared" si="5"/>
        <v>0</v>
      </c>
    </row>
    <row r="344" spans="2:7" ht="14.25">
      <c r="B344" s="12"/>
      <c r="C344" s="12"/>
      <c r="D344" s="13" t="s">
        <v>273</v>
      </c>
      <c r="E344" s="14"/>
      <c r="F344" s="14"/>
      <c r="G344" s="14">
        <f t="shared" si="5"/>
        <v>0</v>
      </c>
    </row>
    <row r="345" spans="2:7" ht="14.25">
      <c r="B345" s="12"/>
      <c r="C345" s="12"/>
      <c r="D345" s="13" t="s">
        <v>274</v>
      </c>
      <c r="E345" s="14"/>
      <c r="F345" s="14"/>
      <c r="G345" s="14">
        <f t="shared" si="5"/>
        <v>0</v>
      </c>
    </row>
    <row r="346" spans="2:7" ht="14.25">
      <c r="B346" s="12"/>
      <c r="C346" s="12"/>
      <c r="D346" s="13" t="s">
        <v>275</v>
      </c>
      <c r="E346" s="14"/>
      <c r="F346" s="14"/>
      <c r="G346" s="14">
        <f t="shared" si="5"/>
        <v>0</v>
      </c>
    </row>
    <row r="347" spans="2:7" ht="14.25">
      <c r="B347" s="12"/>
      <c r="C347" s="15"/>
      <c r="D347" s="16" t="s">
        <v>276</v>
      </c>
      <c r="E347" s="17">
        <f>+E329+E330+E331+E336+E337+E338+E339+E341+E344+E345+E346</f>
        <v>0</v>
      </c>
      <c r="F347" s="17">
        <f>+F329+F330+F331+F336+F337+F338+F339+F341+F344+F345+F346</f>
        <v>0</v>
      </c>
      <c r="G347" s="17">
        <f t="shared" si="5"/>
        <v>0</v>
      </c>
    </row>
    <row r="348" spans="2:7" ht="14.25">
      <c r="B348" s="15"/>
      <c r="C348" s="24" t="s">
        <v>277</v>
      </c>
      <c r="D348" s="25"/>
      <c r="E348" s="26">
        <f xml:space="preserve"> +E328 - E347</f>
        <v>3383000</v>
      </c>
      <c r="F348" s="26">
        <f xml:space="preserve"> +F328 - F347</f>
        <v>2490000</v>
      </c>
      <c r="G348" s="26">
        <f t="shared" si="5"/>
        <v>893000</v>
      </c>
    </row>
    <row r="349" spans="2:7" ht="14.25">
      <c r="B349" s="18" t="s">
        <v>278</v>
      </c>
      <c r="C349" s="27"/>
      <c r="D349" s="28"/>
      <c r="E349" s="29">
        <f xml:space="preserve"> +E308 +E348</f>
        <v>88132</v>
      </c>
      <c r="F349" s="29">
        <f xml:space="preserve"> +F308 +F348</f>
        <v>1014712</v>
      </c>
      <c r="G349" s="29">
        <f t="shared" si="5"/>
        <v>-926580</v>
      </c>
    </row>
    <row r="350" spans="2:7" ht="14.25">
      <c r="B350" s="30" t="s">
        <v>279</v>
      </c>
      <c r="C350" s="27" t="s">
        <v>280</v>
      </c>
      <c r="D350" s="28"/>
      <c r="E350" s="29">
        <v>-1531847</v>
      </c>
      <c r="F350" s="29">
        <v>-2546559</v>
      </c>
      <c r="G350" s="29">
        <f t="shared" si="5"/>
        <v>1014712</v>
      </c>
    </row>
    <row r="351" spans="2:7" ht="14.25">
      <c r="B351" s="31"/>
      <c r="C351" s="27" t="s">
        <v>281</v>
      </c>
      <c r="D351" s="28"/>
      <c r="E351" s="29">
        <f xml:space="preserve"> +E349 +E350</f>
        <v>-1443715</v>
      </c>
      <c r="F351" s="29">
        <f xml:space="preserve"> +F349 +F350</f>
        <v>-1531847</v>
      </c>
      <c r="G351" s="29">
        <f t="shared" si="5"/>
        <v>88132</v>
      </c>
    </row>
    <row r="352" spans="2:7" ht="14.25">
      <c r="B352" s="31"/>
      <c r="C352" s="27" t="s">
        <v>282</v>
      </c>
      <c r="D352" s="28"/>
      <c r="E352" s="29"/>
      <c r="F352" s="29"/>
      <c r="G352" s="29">
        <f t="shared" si="5"/>
        <v>0</v>
      </c>
    </row>
    <row r="353" spans="2:7" ht="14.25">
      <c r="B353" s="31"/>
      <c r="C353" s="27" t="s">
        <v>283</v>
      </c>
      <c r="D353" s="28"/>
      <c r="E353" s="29">
        <f>+E354+E355+E356+E357</f>
        <v>0</v>
      </c>
      <c r="F353" s="29">
        <f>+F354+F355+F356+F357</f>
        <v>0</v>
      </c>
      <c r="G353" s="29">
        <f t="shared" si="5"/>
        <v>0</v>
      </c>
    </row>
    <row r="354" spans="2:7" ht="14.25">
      <c r="B354" s="31"/>
      <c r="C354" s="32" t="s">
        <v>284</v>
      </c>
      <c r="D354" s="25"/>
      <c r="E354" s="26"/>
      <c r="F354" s="26"/>
      <c r="G354" s="26">
        <f t="shared" si="5"/>
        <v>0</v>
      </c>
    </row>
    <row r="355" spans="2:7" ht="14.25">
      <c r="B355" s="31"/>
      <c r="C355" s="32" t="s">
        <v>285</v>
      </c>
      <c r="D355" s="25"/>
      <c r="E355" s="26"/>
      <c r="F355" s="26"/>
      <c r="G355" s="26">
        <f t="shared" si="5"/>
        <v>0</v>
      </c>
    </row>
    <row r="356" spans="2:7" ht="14.25">
      <c r="B356" s="31"/>
      <c r="C356" s="32" t="s">
        <v>286</v>
      </c>
      <c r="D356" s="25"/>
      <c r="E356" s="26"/>
      <c r="F356" s="26"/>
      <c r="G356" s="26">
        <f t="shared" si="5"/>
        <v>0</v>
      </c>
    </row>
    <row r="357" spans="2:7" ht="14.25">
      <c r="B357" s="31"/>
      <c r="C357" s="32" t="s">
        <v>287</v>
      </c>
      <c r="D357" s="25"/>
      <c r="E357" s="26"/>
      <c r="F357" s="26"/>
      <c r="G357" s="26">
        <f t="shared" si="5"/>
        <v>0</v>
      </c>
    </row>
    <row r="358" spans="2:7" ht="14.25">
      <c r="B358" s="31"/>
      <c r="C358" s="27" t="s">
        <v>288</v>
      </c>
      <c r="D358" s="28"/>
      <c r="E358" s="29">
        <f>+E359+E360+E361+E362+E363</f>
        <v>0</v>
      </c>
      <c r="F358" s="29">
        <f>+F359+F360+F361+F362+F363</f>
        <v>0</v>
      </c>
      <c r="G358" s="29">
        <f t="shared" si="5"/>
        <v>0</v>
      </c>
    </row>
    <row r="359" spans="2:7" ht="14.25">
      <c r="B359" s="31"/>
      <c r="C359" s="32" t="s">
        <v>289</v>
      </c>
      <c r="D359" s="25"/>
      <c r="E359" s="26"/>
      <c r="F359" s="26"/>
      <c r="G359" s="26">
        <f t="shared" si="5"/>
        <v>0</v>
      </c>
    </row>
    <row r="360" spans="2:7" ht="14.25">
      <c r="B360" s="31"/>
      <c r="C360" s="32" t="s">
        <v>290</v>
      </c>
      <c r="D360" s="25"/>
      <c r="E360" s="26"/>
      <c r="F360" s="26"/>
      <c r="G360" s="26">
        <f t="shared" si="5"/>
        <v>0</v>
      </c>
    </row>
    <row r="361" spans="2:7" ht="14.25">
      <c r="B361" s="31"/>
      <c r="C361" s="32" t="s">
        <v>291</v>
      </c>
      <c r="D361" s="25"/>
      <c r="E361" s="26"/>
      <c r="F361" s="26"/>
      <c r="G361" s="26">
        <f t="shared" si="5"/>
        <v>0</v>
      </c>
    </row>
    <row r="362" spans="2:7" ht="14.25">
      <c r="B362" s="31"/>
      <c r="C362" s="32" t="s">
        <v>292</v>
      </c>
      <c r="D362" s="25"/>
      <c r="E362" s="26"/>
      <c r="F362" s="26"/>
      <c r="G362" s="26">
        <f t="shared" si="5"/>
        <v>0</v>
      </c>
    </row>
    <row r="363" spans="2:7" ht="14.25">
      <c r="B363" s="31"/>
      <c r="C363" s="32" t="s">
        <v>293</v>
      </c>
      <c r="D363" s="25"/>
      <c r="E363" s="26"/>
      <c r="F363" s="26"/>
      <c r="G363" s="26">
        <f t="shared" si="5"/>
        <v>0</v>
      </c>
    </row>
    <row r="364" spans="2:7" ht="14.25">
      <c r="B364" s="33"/>
      <c r="C364" s="27" t="s">
        <v>294</v>
      </c>
      <c r="D364" s="28"/>
      <c r="E364" s="29">
        <f xml:space="preserve"> +E351 +E352 +E353 - E358</f>
        <v>-1443715</v>
      </c>
      <c r="F364" s="29">
        <f xml:space="preserve"> +F351 +F352 +F353 - F358</f>
        <v>-1531847</v>
      </c>
      <c r="G364" s="29">
        <f t="shared" si="5"/>
        <v>88132</v>
      </c>
    </row>
  </sheetData>
  <mergeCells count="13">
    <mergeCell ref="B350:B364"/>
    <mergeCell ref="B281:B307"/>
    <mergeCell ref="C281:C294"/>
    <mergeCell ref="C295:C306"/>
    <mergeCell ref="B309:B348"/>
    <mergeCell ref="C309:C328"/>
    <mergeCell ref="C329:C347"/>
    <mergeCell ref="B2:G2"/>
    <mergeCell ref="B3:G3"/>
    <mergeCell ref="B5:D5"/>
    <mergeCell ref="B6:B280"/>
    <mergeCell ref="C6:C185"/>
    <mergeCell ref="C186:C279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4"/>
  <sheetViews>
    <sheetView showGridLines="0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303</v>
      </c>
      <c r="C2" s="4"/>
      <c r="D2" s="4"/>
      <c r="E2" s="4"/>
      <c r="F2" s="4"/>
      <c r="G2" s="4"/>
    </row>
    <row r="3" spans="2:7" ht="21">
      <c r="B3" s="5" t="s">
        <v>304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305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306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</row>
    <row r="7" spans="2:7" ht="14.2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ht="14.2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ht="14.2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ht="14.2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ht="14.2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ht="14.2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ht="14.2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ht="14.2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ht="14.25">
      <c r="B32" s="12"/>
      <c r="C32" s="12"/>
      <c r="D32" s="13" t="s">
        <v>29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</row>
    <row r="33" spans="2:7" ht="14.2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ht="14.2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ht="14.2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ht="14.25">
      <c r="B44" s="12"/>
      <c r="C44" s="12"/>
      <c r="D44" s="13" t="s">
        <v>41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</row>
    <row r="45" spans="2:7" ht="14.25">
      <c r="B45" s="12"/>
      <c r="C45" s="12"/>
      <c r="D45" s="13" t="s">
        <v>42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ht="14.2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ht="14.2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ht="14.2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50</v>
      </c>
      <c r="E53" s="14">
        <f>+E54+E59+E65</f>
        <v>0</v>
      </c>
      <c r="F53" s="14">
        <f>+F54+F59+F65</f>
        <v>0</v>
      </c>
      <c r="G53" s="14">
        <f t="shared" si="0"/>
        <v>0</v>
      </c>
    </row>
    <row r="54" spans="2:7" ht="14.25">
      <c r="B54" s="12"/>
      <c r="C54" s="12"/>
      <c r="D54" s="13" t="s">
        <v>51</v>
      </c>
      <c r="E54" s="14">
        <f>+E55+E56+E57+E58</f>
        <v>0</v>
      </c>
      <c r="F54" s="14">
        <f>+F55+F56+F57+F58</f>
        <v>0</v>
      </c>
      <c r="G54" s="14">
        <f t="shared" si="0"/>
        <v>0</v>
      </c>
    </row>
    <row r="55" spans="2:7" ht="14.25">
      <c r="B55" s="12"/>
      <c r="C55" s="12"/>
      <c r="D55" s="13" t="s">
        <v>52</v>
      </c>
      <c r="E55" s="14"/>
      <c r="F55" s="14"/>
      <c r="G55" s="14">
        <f t="shared" si="0"/>
        <v>0</v>
      </c>
    </row>
    <row r="56" spans="2:7" ht="14.25">
      <c r="B56" s="12"/>
      <c r="C56" s="12"/>
      <c r="D56" s="13" t="s">
        <v>26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40</v>
      </c>
      <c r="E57" s="14"/>
      <c r="F57" s="14"/>
      <c r="G57" s="14">
        <f t="shared" si="0"/>
        <v>0</v>
      </c>
    </row>
    <row r="58" spans="2:7" ht="14.25">
      <c r="B58" s="12"/>
      <c r="C58" s="12"/>
      <c r="D58" s="13" t="s">
        <v>48</v>
      </c>
      <c r="E58" s="14"/>
      <c r="F58" s="14"/>
      <c r="G58" s="14">
        <f t="shared" si="0"/>
        <v>0</v>
      </c>
    </row>
    <row r="59" spans="2:7" ht="14.25">
      <c r="B59" s="12"/>
      <c r="C59" s="12"/>
      <c r="D59" s="13" t="s">
        <v>53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</row>
    <row r="60" spans="2:7" ht="14.25">
      <c r="B60" s="12"/>
      <c r="C60" s="12"/>
      <c r="D60" s="13" t="s">
        <v>54</v>
      </c>
      <c r="E60" s="14"/>
      <c r="F60" s="14"/>
      <c r="G60" s="14">
        <f t="shared" si="0"/>
        <v>0</v>
      </c>
    </row>
    <row r="61" spans="2:7" ht="14.25">
      <c r="B61" s="12"/>
      <c r="C61" s="12"/>
      <c r="D61" s="13" t="s">
        <v>40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42</v>
      </c>
      <c r="E62" s="14"/>
      <c r="F62" s="14"/>
      <c r="G62" s="14">
        <f t="shared" si="0"/>
        <v>0</v>
      </c>
    </row>
    <row r="63" spans="2:7" ht="14.25">
      <c r="B63" s="12"/>
      <c r="C63" s="12"/>
      <c r="D63" s="13" t="s">
        <v>43</v>
      </c>
      <c r="E63" s="14"/>
      <c r="F63" s="14"/>
      <c r="G63" s="14">
        <f t="shared" si="0"/>
        <v>0</v>
      </c>
    </row>
    <row r="64" spans="2:7" ht="14.25">
      <c r="B64" s="12"/>
      <c r="C64" s="12"/>
      <c r="D64" s="13" t="s">
        <v>48</v>
      </c>
      <c r="E64" s="14"/>
      <c r="F64" s="14"/>
      <c r="G64" s="14">
        <f t="shared" si="0"/>
        <v>0</v>
      </c>
    </row>
    <row r="65" spans="2:7" ht="14.25">
      <c r="B65" s="12"/>
      <c r="C65" s="12"/>
      <c r="D65" s="13" t="s">
        <v>41</v>
      </c>
      <c r="E65" s="14">
        <f>+E66+E67+E68</f>
        <v>0</v>
      </c>
      <c r="F65" s="14">
        <f>+F66+F67+F68</f>
        <v>0</v>
      </c>
      <c r="G65" s="14">
        <f t="shared" si="0"/>
        <v>0</v>
      </c>
    </row>
    <row r="66" spans="2:7" ht="14.25">
      <c r="B66" s="12"/>
      <c r="C66" s="12"/>
      <c r="D66" s="13" t="s">
        <v>54</v>
      </c>
      <c r="E66" s="14"/>
      <c r="F66" s="14"/>
      <c r="G66" s="14">
        <f t="shared" si="0"/>
        <v>0</v>
      </c>
    </row>
    <row r="67" spans="2:7" ht="14.25">
      <c r="B67" s="12"/>
      <c r="C67" s="12"/>
      <c r="D67" s="13" t="s">
        <v>40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48</v>
      </c>
      <c r="E68" s="14"/>
      <c r="F68" s="14"/>
      <c r="G68" s="14">
        <f t="shared" si="0"/>
        <v>0</v>
      </c>
    </row>
    <row r="69" spans="2:7" ht="14.25">
      <c r="B69" s="12"/>
      <c r="C69" s="12"/>
      <c r="D69" s="13" t="s">
        <v>55</v>
      </c>
      <c r="E69" s="14">
        <f>+E70+E73+E74</f>
        <v>0</v>
      </c>
      <c r="F69" s="14">
        <f>+F70+F73+F74</f>
        <v>0</v>
      </c>
      <c r="G69" s="14">
        <f t="shared" si="0"/>
        <v>0</v>
      </c>
    </row>
    <row r="70" spans="2:7" ht="14.25">
      <c r="B70" s="12"/>
      <c r="C70" s="12"/>
      <c r="D70" s="13" t="s">
        <v>56</v>
      </c>
      <c r="E70" s="14">
        <f>+E71+E72</f>
        <v>0</v>
      </c>
      <c r="F70" s="14">
        <f>+F71+F72</f>
        <v>0</v>
      </c>
      <c r="G70" s="14">
        <f t="shared" si="0"/>
        <v>0</v>
      </c>
    </row>
    <row r="71" spans="2:7" ht="14.25">
      <c r="B71" s="12"/>
      <c r="C71" s="12"/>
      <c r="D71" s="13" t="s">
        <v>52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26</v>
      </c>
      <c r="E72" s="14"/>
      <c r="F72" s="14"/>
      <c r="G72" s="14">
        <f t="shared" si="1"/>
        <v>0</v>
      </c>
    </row>
    <row r="73" spans="2:7" ht="14.25">
      <c r="B73" s="12"/>
      <c r="C73" s="12"/>
      <c r="D73" s="13" t="s">
        <v>57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41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</row>
    <row r="75" spans="2:7" ht="14.25">
      <c r="B75" s="12"/>
      <c r="C75" s="12"/>
      <c r="D75" s="13" t="s">
        <v>42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43</v>
      </c>
      <c r="E76" s="14"/>
      <c r="F76" s="14"/>
      <c r="G76" s="14">
        <f t="shared" si="1"/>
        <v>0</v>
      </c>
    </row>
    <row r="77" spans="2:7" ht="14.25">
      <c r="B77" s="12"/>
      <c r="C77" s="12"/>
      <c r="D77" s="13" t="s">
        <v>46</v>
      </c>
      <c r="E77" s="14"/>
      <c r="F77" s="14"/>
      <c r="G77" s="14">
        <f t="shared" si="1"/>
        <v>0</v>
      </c>
    </row>
    <row r="78" spans="2:7" ht="14.25">
      <c r="B78" s="12"/>
      <c r="C78" s="12"/>
      <c r="D78" s="13" t="s">
        <v>47</v>
      </c>
      <c r="E78" s="14"/>
      <c r="F78" s="14"/>
      <c r="G78" s="14">
        <f t="shared" si="1"/>
        <v>0</v>
      </c>
    </row>
    <row r="79" spans="2:7" ht="14.25">
      <c r="B79" s="12"/>
      <c r="C79" s="12"/>
      <c r="D79" s="13" t="s">
        <v>48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58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</row>
    <row r="81" spans="2:7" ht="14.25">
      <c r="B81" s="12"/>
      <c r="C81" s="12"/>
      <c r="D81" s="13" t="s">
        <v>59</v>
      </c>
      <c r="E81" s="14">
        <f>+E82+E83</f>
        <v>0</v>
      </c>
      <c r="F81" s="14">
        <f>+F82+F83</f>
        <v>0</v>
      </c>
      <c r="G81" s="14">
        <f t="shared" si="1"/>
        <v>0</v>
      </c>
    </row>
    <row r="82" spans="2:7" ht="14.25">
      <c r="B82" s="12"/>
      <c r="C82" s="12"/>
      <c r="D82" s="13" t="s">
        <v>60</v>
      </c>
      <c r="E82" s="14"/>
      <c r="F82" s="14"/>
      <c r="G82" s="14">
        <f t="shared" si="1"/>
        <v>0</v>
      </c>
    </row>
    <row r="83" spans="2:7" ht="14.25">
      <c r="B83" s="12"/>
      <c r="C83" s="12"/>
      <c r="D83" s="13" t="s">
        <v>61</v>
      </c>
      <c r="E83" s="14"/>
      <c r="F83" s="14"/>
      <c r="G83" s="14">
        <f t="shared" si="1"/>
        <v>0</v>
      </c>
    </row>
    <row r="84" spans="2:7" ht="14.25">
      <c r="B84" s="12"/>
      <c r="C84" s="12"/>
      <c r="D84" s="13" t="s">
        <v>62</v>
      </c>
      <c r="E84" s="14">
        <f>+E85+E86</f>
        <v>0</v>
      </c>
      <c r="F84" s="14">
        <f>+F85+F86</f>
        <v>0</v>
      </c>
      <c r="G84" s="14">
        <f t="shared" si="1"/>
        <v>0</v>
      </c>
    </row>
    <row r="85" spans="2:7" ht="14.25">
      <c r="B85" s="12"/>
      <c r="C85" s="12"/>
      <c r="D85" s="13" t="s">
        <v>63</v>
      </c>
      <c r="E85" s="14"/>
      <c r="F85" s="14"/>
      <c r="G85" s="14">
        <f t="shared" si="1"/>
        <v>0</v>
      </c>
    </row>
    <row r="86" spans="2:7" ht="14.25">
      <c r="B86" s="12"/>
      <c r="C86" s="12"/>
      <c r="D86" s="13" t="s">
        <v>61</v>
      </c>
      <c r="E86" s="14"/>
      <c r="F86" s="14"/>
      <c r="G86" s="14">
        <f t="shared" si="1"/>
        <v>0</v>
      </c>
    </row>
    <row r="87" spans="2:7" ht="14.25">
      <c r="B87" s="12"/>
      <c r="C87" s="12"/>
      <c r="D87" s="13" t="s">
        <v>64</v>
      </c>
      <c r="E87" s="14">
        <f>+E88+E89</f>
        <v>0</v>
      </c>
      <c r="F87" s="14">
        <f>+F88+F89</f>
        <v>0</v>
      </c>
      <c r="G87" s="14">
        <f t="shared" si="1"/>
        <v>0</v>
      </c>
    </row>
    <row r="88" spans="2:7" ht="14.25">
      <c r="B88" s="12"/>
      <c r="C88" s="12"/>
      <c r="D88" s="13" t="s">
        <v>65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66</v>
      </c>
      <c r="E90" s="14">
        <f>+E91+E92</f>
        <v>0</v>
      </c>
      <c r="F90" s="14">
        <f>+F91+F92</f>
        <v>0</v>
      </c>
      <c r="G90" s="14">
        <f t="shared" si="1"/>
        <v>0</v>
      </c>
    </row>
    <row r="91" spans="2:7" ht="14.25">
      <c r="B91" s="12"/>
      <c r="C91" s="12"/>
      <c r="D91" s="13" t="s">
        <v>67</v>
      </c>
      <c r="E91" s="14"/>
      <c r="F91" s="14"/>
      <c r="G91" s="14">
        <f t="shared" si="1"/>
        <v>0</v>
      </c>
    </row>
    <row r="92" spans="2:7" ht="14.25">
      <c r="B92" s="12"/>
      <c r="C92" s="12"/>
      <c r="D92" s="13" t="s">
        <v>61</v>
      </c>
      <c r="E92" s="14"/>
      <c r="F92" s="14"/>
      <c r="G92" s="14">
        <f t="shared" si="1"/>
        <v>0</v>
      </c>
    </row>
    <row r="93" spans="2:7" ht="14.25">
      <c r="B93" s="12"/>
      <c r="C93" s="12"/>
      <c r="D93" s="13" t="s">
        <v>68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29</v>
      </c>
      <c r="E94" s="14">
        <f>+E95+E96+E97</f>
        <v>0</v>
      </c>
      <c r="F94" s="14">
        <f>+F95+F96+F97</f>
        <v>0</v>
      </c>
      <c r="G94" s="14">
        <f t="shared" si="1"/>
        <v>0</v>
      </c>
    </row>
    <row r="95" spans="2:7" ht="14.25">
      <c r="B95" s="12"/>
      <c r="C95" s="12"/>
      <c r="D95" s="13" t="s">
        <v>69</v>
      </c>
      <c r="E95" s="14"/>
      <c r="F95" s="14"/>
      <c r="G95" s="14">
        <f t="shared" si="1"/>
        <v>0</v>
      </c>
    </row>
    <row r="96" spans="2:7" ht="14.25">
      <c r="B96" s="12"/>
      <c r="C96" s="12"/>
      <c r="D96" s="13" t="s">
        <v>70</v>
      </c>
      <c r="E96" s="14"/>
      <c r="F96" s="14"/>
      <c r="G96" s="14">
        <f t="shared" si="1"/>
        <v>0</v>
      </c>
    </row>
    <row r="97" spans="2:7" ht="14.25">
      <c r="B97" s="12"/>
      <c r="C97" s="12"/>
      <c r="D97" s="13" t="s">
        <v>40</v>
      </c>
      <c r="E97" s="14"/>
      <c r="F97" s="14"/>
      <c r="G97" s="14">
        <f t="shared" si="1"/>
        <v>0</v>
      </c>
    </row>
    <row r="98" spans="2:7" ht="14.25">
      <c r="B98" s="12"/>
      <c r="C98" s="12"/>
      <c r="D98" s="13" t="s">
        <v>57</v>
      </c>
      <c r="E98" s="14"/>
      <c r="F98" s="14"/>
      <c r="G98" s="14">
        <f t="shared" si="1"/>
        <v>0</v>
      </c>
    </row>
    <row r="99" spans="2:7" ht="14.25">
      <c r="B99" s="12"/>
      <c r="C99" s="12"/>
      <c r="D99" s="13" t="s">
        <v>41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</row>
    <row r="100" spans="2:7" ht="14.25">
      <c r="B100" s="12"/>
      <c r="C100" s="12"/>
      <c r="D100" s="13" t="s">
        <v>42</v>
      </c>
      <c r="E100" s="14"/>
      <c r="F100" s="14"/>
      <c r="G100" s="14">
        <f t="shared" si="1"/>
        <v>0</v>
      </c>
    </row>
    <row r="101" spans="2:7" ht="14.25">
      <c r="B101" s="12"/>
      <c r="C101" s="12"/>
      <c r="D101" s="13" t="s">
        <v>43</v>
      </c>
      <c r="E101" s="14"/>
      <c r="F101" s="14"/>
      <c r="G101" s="14">
        <f t="shared" si="1"/>
        <v>0</v>
      </c>
    </row>
    <row r="102" spans="2:7" ht="14.25">
      <c r="B102" s="12"/>
      <c r="C102" s="12"/>
      <c r="D102" s="13" t="s">
        <v>46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47</v>
      </c>
      <c r="E103" s="14"/>
      <c r="F103" s="14"/>
      <c r="G103" s="14">
        <f t="shared" si="1"/>
        <v>0</v>
      </c>
    </row>
    <row r="104" spans="2:7" ht="14.25">
      <c r="B104" s="12"/>
      <c r="C104" s="12"/>
      <c r="D104" s="13" t="s">
        <v>48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71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72</v>
      </c>
      <c r="E106" s="14"/>
      <c r="F106" s="14">
        <v>103595985</v>
      </c>
      <c r="G106" s="14">
        <f t="shared" si="1"/>
        <v>-103595985</v>
      </c>
    </row>
    <row r="107" spans="2:7" ht="14.25">
      <c r="B107" s="12"/>
      <c r="C107" s="12"/>
      <c r="D107" s="13" t="s">
        <v>73</v>
      </c>
      <c r="E107" s="14">
        <f>+E108+E109+E118+E123+E124+E128+E129+E135</f>
        <v>90162939</v>
      </c>
      <c r="F107" s="14">
        <f>+F108+F109+F118+F123+F124+F128+F129+F135</f>
        <v>0</v>
      </c>
      <c r="G107" s="14">
        <f t="shared" si="1"/>
        <v>90162939</v>
      </c>
    </row>
    <row r="108" spans="2:7" ht="14.25">
      <c r="B108" s="12"/>
      <c r="C108" s="12"/>
      <c r="D108" s="13" t="s">
        <v>74</v>
      </c>
      <c r="E108" s="14"/>
      <c r="F108" s="14"/>
      <c r="G108" s="14">
        <f t="shared" si="1"/>
        <v>0</v>
      </c>
    </row>
    <row r="109" spans="2:7" ht="14.25">
      <c r="B109" s="12"/>
      <c r="C109" s="12"/>
      <c r="D109" s="13" t="s">
        <v>75</v>
      </c>
      <c r="E109" s="14">
        <f>+E110+E111+E112+E113+E114+E115+E116+E117</f>
        <v>72884653</v>
      </c>
      <c r="F109" s="14">
        <f>+F110+F111+F112+F113+F114+F115+F116+F117</f>
        <v>0</v>
      </c>
      <c r="G109" s="14">
        <f t="shared" si="1"/>
        <v>72884653</v>
      </c>
    </row>
    <row r="110" spans="2:7" ht="14.25">
      <c r="B110" s="12"/>
      <c r="C110" s="12"/>
      <c r="D110" s="13" t="s">
        <v>76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77</v>
      </c>
      <c r="E111" s="14"/>
      <c r="F111" s="14"/>
      <c r="G111" s="14">
        <f t="shared" si="1"/>
        <v>0</v>
      </c>
    </row>
    <row r="112" spans="2:7" ht="14.25">
      <c r="B112" s="12"/>
      <c r="C112" s="12"/>
      <c r="D112" s="13" t="s">
        <v>78</v>
      </c>
      <c r="E112" s="14">
        <v>72198315</v>
      </c>
      <c r="F112" s="14"/>
      <c r="G112" s="14">
        <f t="shared" si="1"/>
        <v>72198315</v>
      </c>
    </row>
    <row r="113" spans="2:7" ht="14.25">
      <c r="B113" s="12"/>
      <c r="C113" s="12"/>
      <c r="D113" s="13" t="s">
        <v>79</v>
      </c>
      <c r="E113" s="14"/>
      <c r="F113" s="14"/>
      <c r="G113" s="14">
        <f t="shared" si="1"/>
        <v>0</v>
      </c>
    </row>
    <row r="114" spans="2:7" ht="14.25">
      <c r="B114" s="12"/>
      <c r="C114" s="12"/>
      <c r="D114" s="13" t="s">
        <v>80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81</v>
      </c>
      <c r="E115" s="14"/>
      <c r="F115" s="14"/>
      <c r="G115" s="14">
        <f t="shared" si="1"/>
        <v>0</v>
      </c>
    </row>
    <row r="116" spans="2:7" ht="14.25">
      <c r="B116" s="12"/>
      <c r="C116" s="12"/>
      <c r="D116" s="13" t="s">
        <v>82</v>
      </c>
      <c r="E116" s="14">
        <v>686338</v>
      </c>
      <c r="F116" s="14"/>
      <c r="G116" s="14">
        <f t="shared" si="1"/>
        <v>686338</v>
      </c>
    </row>
    <row r="117" spans="2:7" ht="14.25">
      <c r="B117" s="12"/>
      <c r="C117" s="12"/>
      <c r="D117" s="13" t="s">
        <v>83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84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</row>
    <row r="119" spans="2:7" ht="14.25">
      <c r="B119" s="12"/>
      <c r="C119" s="12"/>
      <c r="D119" s="13" t="s">
        <v>85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86</v>
      </c>
      <c r="E120" s="14"/>
      <c r="F120" s="14"/>
      <c r="G120" s="14">
        <f t="shared" si="1"/>
        <v>0</v>
      </c>
    </row>
    <row r="121" spans="2:7" ht="14.25">
      <c r="B121" s="12"/>
      <c r="C121" s="12"/>
      <c r="D121" s="13" t="s">
        <v>87</v>
      </c>
      <c r="E121" s="14"/>
      <c r="F121" s="14"/>
      <c r="G121" s="14">
        <f t="shared" si="1"/>
        <v>0</v>
      </c>
    </row>
    <row r="122" spans="2:7" ht="14.25">
      <c r="B122" s="12"/>
      <c r="C122" s="12"/>
      <c r="D122" s="13" t="s">
        <v>88</v>
      </c>
      <c r="E122" s="14"/>
      <c r="F122" s="14"/>
      <c r="G122" s="14">
        <f t="shared" si="1"/>
        <v>0</v>
      </c>
    </row>
    <row r="123" spans="2:7" ht="14.25">
      <c r="B123" s="12"/>
      <c r="C123" s="12"/>
      <c r="D123" s="13" t="s">
        <v>89</v>
      </c>
      <c r="E123" s="14">
        <v>1850686</v>
      </c>
      <c r="F123" s="14"/>
      <c r="G123" s="14">
        <f t="shared" si="1"/>
        <v>1850686</v>
      </c>
    </row>
    <row r="124" spans="2:7" ht="14.25">
      <c r="B124" s="12"/>
      <c r="C124" s="12"/>
      <c r="D124" s="13" t="s">
        <v>90</v>
      </c>
      <c r="E124" s="14">
        <f>+E125+E126+E127</f>
        <v>0</v>
      </c>
      <c r="F124" s="14">
        <f>+F125+F126+F127</f>
        <v>0</v>
      </c>
      <c r="G124" s="14">
        <f t="shared" si="1"/>
        <v>0</v>
      </c>
    </row>
    <row r="125" spans="2:7" ht="14.25">
      <c r="B125" s="12"/>
      <c r="C125" s="12"/>
      <c r="D125" s="13" t="s">
        <v>91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92</v>
      </c>
      <c r="E126" s="14"/>
      <c r="F126" s="14"/>
      <c r="G126" s="14">
        <f t="shared" si="1"/>
        <v>0</v>
      </c>
    </row>
    <row r="127" spans="2:7" ht="14.25">
      <c r="B127" s="12"/>
      <c r="C127" s="12"/>
      <c r="D127" s="13" t="s">
        <v>93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94</v>
      </c>
      <c r="E128" s="14"/>
      <c r="F128" s="14"/>
      <c r="G128" s="14">
        <f t="shared" si="1"/>
        <v>0</v>
      </c>
    </row>
    <row r="129" spans="2:7" ht="14.25">
      <c r="B129" s="12"/>
      <c r="C129" s="12"/>
      <c r="D129" s="13" t="s">
        <v>41</v>
      </c>
      <c r="E129" s="14">
        <f>+E130+E131+E132+E133+E134</f>
        <v>15427600</v>
      </c>
      <c r="F129" s="14">
        <f>+F130+F131+F132+F133+F134</f>
        <v>0</v>
      </c>
      <c r="G129" s="14">
        <f t="shared" si="1"/>
        <v>15427600</v>
      </c>
    </row>
    <row r="130" spans="2:7" ht="14.25">
      <c r="B130" s="12"/>
      <c r="C130" s="12"/>
      <c r="D130" s="13" t="s">
        <v>42</v>
      </c>
      <c r="E130" s="14">
        <v>15427600</v>
      </c>
      <c r="F130" s="14"/>
      <c r="G130" s="14">
        <f t="shared" si="1"/>
        <v>15427600</v>
      </c>
    </row>
    <row r="131" spans="2:7" ht="14.25">
      <c r="B131" s="12"/>
      <c r="C131" s="12"/>
      <c r="D131" s="13" t="s">
        <v>43</v>
      </c>
      <c r="E131" s="14"/>
      <c r="F131" s="14"/>
      <c r="G131" s="14">
        <f t="shared" si="1"/>
        <v>0</v>
      </c>
    </row>
    <row r="132" spans="2:7" ht="14.25">
      <c r="B132" s="12"/>
      <c r="C132" s="12"/>
      <c r="D132" s="13" t="s">
        <v>46</v>
      </c>
      <c r="E132" s="14"/>
      <c r="F132" s="14"/>
      <c r="G132" s="14">
        <f t="shared" si="1"/>
        <v>0</v>
      </c>
    </row>
    <row r="133" spans="2:7" ht="14.25">
      <c r="B133" s="12"/>
      <c r="C133" s="12"/>
      <c r="D133" s="13" t="s">
        <v>47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48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49</v>
      </c>
      <c r="E135" s="14"/>
      <c r="F135" s="14"/>
      <c r="G135" s="14">
        <f t="shared" ref="G135:G198" si="2">E135-F135</f>
        <v>0</v>
      </c>
    </row>
    <row r="136" spans="2:7" ht="14.25">
      <c r="B136" s="12"/>
      <c r="C136" s="12"/>
      <c r="D136" s="13" t="s">
        <v>95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</row>
    <row r="137" spans="2:7" ht="14.25">
      <c r="B137" s="12"/>
      <c r="C137" s="12"/>
      <c r="D137" s="13" t="s">
        <v>56</v>
      </c>
      <c r="E137" s="14">
        <f>+E138+E139</f>
        <v>0</v>
      </c>
      <c r="F137" s="14">
        <f>+F138+F139</f>
        <v>0</v>
      </c>
      <c r="G137" s="14">
        <f t="shared" si="2"/>
        <v>0</v>
      </c>
    </row>
    <row r="138" spans="2:7" ht="14.25">
      <c r="B138" s="12"/>
      <c r="C138" s="12"/>
      <c r="D138" s="13" t="s">
        <v>52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26</v>
      </c>
      <c r="E139" s="14"/>
      <c r="F139" s="14"/>
      <c r="G139" s="14">
        <f t="shared" si="2"/>
        <v>0</v>
      </c>
    </row>
    <row r="140" spans="2:7" ht="14.25">
      <c r="B140" s="12"/>
      <c r="C140" s="12"/>
      <c r="D140" s="13" t="s">
        <v>96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89</v>
      </c>
      <c r="E141" s="14"/>
      <c r="F141" s="14"/>
      <c r="G141" s="14">
        <f t="shared" si="2"/>
        <v>0</v>
      </c>
    </row>
    <row r="142" spans="2:7" ht="14.25">
      <c r="B142" s="12"/>
      <c r="C142" s="12"/>
      <c r="D142" s="13" t="s">
        <v>41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</row>
    <row r="143" spans="2:7" ht="14.25">
      <c r="B143" s="12"/>
      <c r="C143" s="12"/>
      <c r="D143" s="13" t="s">
        <v>42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43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46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47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48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97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</row>
    <row r="149" spans="2:7" ht="14.25">
      <c r="B149" s="12"/>
      <c r="C149" s="12"/>
      <c r="D149" s="13" t="s">
        <v>98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99</v>
      </c>
      <c r="E150" s="14"/>
      <c r="F150" s="14"/>
      <c r="G150" s="14">
        <f t="shared" si="2"/>
        <v>0</v>
      </c>
    </row>
    <row r="151" spans="2:7" ht="14.25">
      <c r="B151" s="12"/>
      <c r="C151" s="12"/>
      <c r="D151" s="13" t="s">
        <v>100</v>
      </c>
      <c r="E151" s="14"/>
      <c r="F151" s="14"/>
      <c r="G151" s="14">
        <f t="shared" si="2"/>
        <v>0</v>
      </c>
    </row>
    <row r="152" spans="2:7" ht="14.25">
      <c r="B152" s="12"/>
      <c r="C152" s="12"/>
      <c r="D152" s="13" t="s">
        <v>101</v>
      </c>
      <c r="E152" s="14"/>
      <c r="F152" s="14"/>
      <c r="G152" s="14">
        <f t="shared" si="2"/>
        <v>0</v>
      </c>
    </row>
    <row r="153" spans="2:7" ht="14.25">
      <c r="B153" s="12"/>
      <c r="C153" s="12"/>
      <c r="D153" s="13" t="s">
        <v>102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103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104</v>
      </c>
      <c r="E155" s="14"/>
      <c r="F155" s="14"/>
      <c r="G155" s="14">
        <f t="shared" si="2"/>
        <v>0</v>
      </c>
    </row>
    <row r="156" spans="2:7" ht="14.25">
      <c r="B156" s="12"/>
      <c r="C156" s="12"/>
      <c r="D156" s="13" t="s">
        <v>105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106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107</v>
      </c>
      <c r="E158" s="14">
        <f>+E159+E160</f>
        <v>0</v>
      </c>
      <c r="F158" s="14">
        <f>+F159+F160</f>
        <v>0</v>
      </c>
      <c r="G158" s="14">
        <f t="shared" si="2"/>
        <v>0</v>
      </c>
    </row>
    <row r="159" spans="2:7" ht="14.25">
      <c r="B159" s="12"/>
      <c r="C159" s="12"/>
      <c r="D159" s="13" t="s">
        <v>108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109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110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</row>
    <row r="162" spans="2:7" ht="14.25">
      <c r="B162" s="12"/>
      <c r="C162" s="12"/>
      <c r="D162" s="13" t="s">
        <v>42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43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46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47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111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49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112</v>
      </c>
      <c r="E168" s="14"/>
      <c r="F168" s="14"/>
      <c r="G168" s="14">
        <f t="shared" si="2"/>
        <v>0</v>
      </c>
    </row>
    <row r="169" spans="2:7" ht="14.25">
      <c r="B169" s="12"/>
      <c r="C169" s="12"/>
      <c r="D169" s="13" t="s">
        <v>113</v>
      </c>
      <c r="E169" s="14">
        <f>+E170+E171</f>
        <v>0</v>
      </c>
      <c r="F169" s="14">
        <f>+F170+F171</f>
        <v>0</v>
      </c>
      <c r="G169" s="14">
        <f t="shared" si="2"/>
        <v>0</v>
      </c>
    </row>
    <row r="170" spans="2:7" ht="14.25">
      <c r="B170" s="12"/>
      <c r="C170" s="12"/>
      <c r="D170" s="13" t="s">
        <v>114</v>
      </c>
      <c r="E170" s="14"/>
      <c r="F170" s="14"/>
      <c r="G170" s="14">
        <f t="shared" si="2"/>
        <v>0</v>
      </c>
    </row>
    <row r="171" spans="2:7" ht="14.25">
      <c r="B171" s="12"/>
      <c r="C171" s="12"/>
      <c r="D171" s="13" t="s">
        <v>41</v>
      </c>
      <c r="E171" s="14">
        <f>+E172</f>
        <v>0</v>
      </c>
      <c r="F171" s="14">
        <f>+F172</f>
        <v>0</v>
      </c>
      <c r="G171" s="14">
        <f t="shared" si="2"/>
        <v>0</v>
      </c>
    </row>
    <row r="172" spans="2:7" ht="14.25">
      <c r="B172" s="12"/>
      <c r="C172" s="12"/>
      <c r="D172" s="13" t="s">
        <v>43</v>
      </c>
      <c r="E172" s="14"/>
      <c r="F172" s="14"/>
      <c r="G172" s="14">
        <f t="shared" si="2"/>
        <v>0</v>
      </c>
    </row>
    <row r="173" spans="2:7" ht="14.25">
      <c r="B173" s="12"/>
      <c r="C173" s="12"/>
      <c r="D173" s="13" t="s">
        <v>115</v>
      </c>
      <c r="E173" s="14">
        <f>+E174+E175</f>
        <v>0</v>
      </c>
      <c r="F173" s="14">
        <f>+F174+F175</f>
        <v>0</v>
      </c>
      <c r="G173" s="14">
        <f t="shared" si="2"/>
        <v>0</v>
      </c>
    </row>
    <row r="174" spans="2:7" ht="14.25">
      <c r="B174" s="12"/>
      <c r="C174" s="12"/>
      <c r="D174" s="13" t="s">
        <v>89</v>
      </c>
      <c r="E174" s="14"/>
      <c r="F174" s="14"/>
      <c r="G174" s="14">
        <f t="shared" si="2"/>
        <v>0</v>
      </c>
    </row>
    <row r="175" spans="2:7" ht="14.25">
      <c r="B175" s="12"/>
      <c r="C175" s="12"/>
      <c r="D175" s="13" t="s">
        <v>41</v>
      </c>
      <c r="E175" s="14">
        <f>+E176</f>
        <v>0</v>
      </c>
      <c r="F175" s="14">
        <f>+F176</f>
        <v>0</v>
      </c>
      <c r="G175" s="14">
        <f t="shared" si="2"/>
        <v>0</v>
      </c>
    </row>
    <row r="176" spans="2:7" ht="14.25">
      <c r="B176" s="12"/>
      <c r="C176" s="12"/>
      <c r="D176" s="13" t="s">
        <v>42</v>
      </c>
      <c r="E176" s="14"/>
      <c r="F176" s="14"/>
      <c r="G176" s="14">
        <f t="shared" si="2"/>
        <v>0</v>
      </c>
    </row>
    <row r="177" spans="2:7" ht="14.25">
      <c r="B177" s="12"/>
      <c r="C177" s="12"/>
      <c r="D177" s="13" t="s">
        <v>116</v>
      </c>
      <c r="E177" s="14">
        <f>+E178+E179</f>
        <v>0</v>
      </c>
      <c r="F177" s="14">
        <f>+F178+F179</f>
        <v>0</v>
      </c>
      <c r="G177" s="14">
        <f t="shared" si="2"/>
        <v>0</v>
      </c>
    </row>
    <row r="178" spans="2:7" ht="14.25">
      <c r="B178" s="12"/>
      <c r="C178" s="12"/>
      <c r="D178" s="13" t="s">
        <v>117</v>
      </c>
      <c r="E178" s="14"/>
      <c r="F178" s="14"/>
      <c r="G178" s="14">
        <f t="shared" si="2"/>
        <v>0</v>
      </c>
    </row>
    <row r="179" spans="2:7" ht="14.25">
      <c r="B179" s="12"/>
      <c r="C179" s="12"/>
      <c r="D179" s="13" t="s">
        <v>41</v>
      </c>
      <c r="E179" s="14">
        <f>+E180</f>
        <v>0</v>
      </c>
      <c r="F179" s="14">
        <f>+F180</f>
        <v>0</v>
      </c>
      <c r="G179" s="14">
        <f t="shared" si="2"/>
        <v>0</v>
      </c>
    </row>
    <row r="180" spans="2:7" ht="14.25">
      <c r="B180" s="12"/>
      <c r="C180" s="12"/>
      <c r="D180" s="13" t="s">
        <v>43</v>
      </c>
      <c r="E180" s="14"/>
      <c r="F180" s="14"/>
      <c r="G180" s="14">
        <f t="shared" si="2"/>
        <v>0</v>
      </c>
    </row>
    <row r="181" spans="2:7" ht="14.25">
      <c r="B181" s="12"/>
      <c r="C181" s="12"/>
      <c r="D181" s="13" t="s">
        <v>118</v>
      </c>
      <c r="E181" s="14">
        <f>+E182+E183</f>
        <v>1921309</v>
      </c>
      <c r="F181" s="14">
        <f>+F182+F183</f>
        <v>0</v>
      </c>
      <c r="G181" s="14">
        <f t="shared" si="2"/>
        <v>1921309</v>
      </c>
    </row>
    <row r="182" spans="2:7" ht="14.25">
      <c r="B182" s="12"/>
      <c r="C182" s="12"/>
      <c r="D182" s="13" t="s">
        <v>119</v>
      </c>
      <c r="E182" s="14"/>
      <c r="F182" s="14"/>
      <c r="G182" s="14">
        <f t="shared" si="2"/>
        <v>0</v>
      </c>
    </row>
    <row r="183" spans="2:7" ht="14.25">
      <c r="B183" s="12"/>
      <c r="C183" s="12"/>
      <c r="D183" s="13" t="s">
        <v>120</v>
      </c>
      <c r="E183" s="14">
        <v>1921309</v>
      </c>
      <c r="F183" s="14"/>
      <c r="G183" s="14">
        <f t="shared" si="2"/>
        <v>1921309</v>
      </c>
    </row>
    <row r="184" spans="2:7" ht="14.25">
      <c r="B184" s="12"/>
      <c r="C184" s="12"/>
      <c r="D184" s="13" t="s">
        <v>121</v>
      </c>
      <c r="E184" s="14"/>
      <c r="F184" s="14"/>
      <c r="G184" s="14">
        <f t="shared" si="2"/>
        <v>0</v>
      </c>
    </row>
    <row r="185" spans="2:7" ht="14.25">
      <c r="B185" s="12"/>
      <c r="C185" s="15"/>
      <c r="D185" s="16" t="s">
        <v>122</v>
      </c>
      <c r="E185" s="17">
        <f>+E6+E53+E69+E80+E105+E106+E107+E136+E148+E168+E169+E173+E177+E181+E184</f>
        <v>92084248</v>
      </c>
      <c r="F185" s="17">
        <f>+F6+F53+F69+F80+F105+F106+F107+F136+F148+F168+F169+F173+F177+F181+F184</f>
        <v>103595985</v>
      </c>
      <c r="G185" s="17">
        <f t="shared" si="2"/>
        <v>-11511737</v>
      </c>
    </row>
    <row r="186" spans="2:7" ht="14.25">
      <c r="B186" s="12"/>
      <c r="C186" s="9" t="s">
        <v>123</v>
      </c>
      <c r="D186" s="13" t="s">
        <v>124</v>
      </c>
      <c r="E186" s="14">
        <f>+E187+E188+E189+E190+E191+E192+E193+E194+E195+E196+E197+E198+E199</f>
        <v>72719446</v>
      </c>
      <c r="F186" s="14">
        <f>+F187+F188+F189+F190+F191+F192+F193+F194+F195+F196+F197+F198+F199</f>
        <v>83574539</v>
      </c>
      <c r="G186" s="14">
        <f t="shared" si="2"/>
        <v>-10855093</v>
      </c>
    </row>
    <row r="187" spans="2:7" ht="14.25">
      <c r="B187" s="12"/>
      <c r="C187" s="12"/>
      <c r="D187" s="13" t="s">
        <v>125</v>
      </c>
      <c r="E187" s="14"/>
      <c r="F187" s="14"/>
      <c r="G187" s="14">
        <f t="shared" si="2"/>
        <v>0</v>
      </c>
    </row>
    <row r="188" spans="2:7" ht="14.25">
      <c r="B188" s="12"/>
      <c r="C188" s="12"/>
      <c r="D188" s="13" t="s">
        <v>126</v>
      </c>
      <c r="E188" s="14">
        <v>45384813</v>
      </c>
      <c r="F188" s="14">
        <v>36124400</v>
      </c>
      <c r="G188" s="14">
        <f t="shared" si="2"/>
        <v>9260413</v>
      </c>
    </row>
    <row r="189" spans="2:7" ht="14.25">
      <c r="B189" s="12"/>
      <c r="C189" s="12"/>
      <c r="D189" s="13" t="s">
        <v>127</v>
      </c>
      <c r="E189" s="14"/>
      <c r="F189" s="14">
        <v>31888787</v>
      </c>
      <c r="G189" s="14">
        <f t="shared" si="2"/>
        <v>-31888787</v>
      </c>
    </row>
    <row r="190" spans="2:7" ht="14.25">
      <c r="B190" s="12"/>
      <c r="C190" s="12"/>
      <c r="D190" s="13" t="s">
        <v>128</v>
      </c>
      <c r="E190" s="14">
        <v>12923136</v>
      </c>
      <c r="F190" s="14"/>
      <c r="G190" s="14">
        <f t="shared" si="2"/>
        <v>12923136</v>
      </c>
    </row>
    <row r="191" spans="2:7" ht="14.25">
      <c r="B191" s="12"/>
      <c r="C191" s="12"/>
      <c r="D191" s="13" t="s">
        <v>129</v>
      </c>
      <c r="E191" s="14"/>
      <c r="F191" s="14"/>
      <c r="G191" s="14">
        <f t="shared" si="2"/>
        <v>0</v>
      </c>
    </row>
    <row r="192" spans="2:7" ht="14.25">
      <c r="B192" s="12"/>
      <c r="C192" s="12"/>
      <c r="D192" s="13" t="s">
        <v>130</v>
      </c>
      <c r="E192" s="14"/>
      <c r="F192" s="14"/>
      <c r="G192" s="14">
        <f t="shared" si="2"/>
        <v>0</v>
      </c>
    </row>
    <row r="193" spans="2:7" ht="14.25">
      <c r="B193" s="12"/>
      <c r="C193" s="12"/>
      <c r="D193" s="13" t="s">
        <v>131</v>
      </c>
      <c r="E193" s="14">
        <v>4252820</v>
      </c>
      <c r="F193" s="14">
        <v>3547758</v>
      </c>
      <c r="G193" s="14">
        <f t="shared" si="2"/>
        <v>705062</v>
      </c>
    </row>
    <row r="194" spans="2:7" ht="14.25">
      <c r="B194" s="12"/>
      <c r="C194" s="12"/>
      <c r="D194" s="13" t="s">
        <v>132</v>
      </c>
      <c r="E194" s="14"/>
      <c r="F194" s="14"/>
      <c r="G194" s="14">
        <f t="shared" si="2"/>
        <v>0</v>
      </c>
    </row>
    <row r="195" spans="2:7" ht="14.25">
      <c r="B195" s="12"/>
      <c r="C195" s="12"/>
      <c r="D195" s="13" t="s">
        <v>133</v>
      </c>
      <c r="E195" s="14"/>
      <c r="F195" s="14"/>
      <c r="G195" s="14">
        <f t="shared" si="2"/>
        <v>0</v>
      </c>
    </row>
    <row r="196" spans="2:7" ht="14.25">
      <c r="B196" s="12"/>
      <c r="C196" s="12"/>
      <c r="D196" s="13" t="s">
        <v>134</v>
      </c>
      <c r="E196" s="14"/>
      <c r="F196" s="14"/>
      <c r="G196" s="14">
        <f t="shared" si="2"/>
        <v>0</v>
      </c>
    </row>
    <row r="197" spans="2:7" ht="14.25">
      <c r="B197" s="12"/>
      <c r="C197" s="12"/>
      <c r="D197" s="13" t="s">
        <v>135</v>
      </c>
      <c r="E197" s="14">
        <v>1295640</v>
      </c>
      <c r="F197" s="14">
        <v>1310730</v>
      </c>
      <c r="G197" s="14">
        <f t="shared" si="2"/>
        <v>-15090</v>
      </c>
    </row>
    <row r="198" spans="2:7" ht="14.25">
      <c r="B198" s="12"/>
      <c r="C198" s="12"/>
      <c r="D198" s="13" t="s">
        <v>136</v>
      </c>
      <c r="E198" s="14">
        <v>8863037</v>
      </c>
      <c r="F198" s="14"/>
      <c r="G198" s="14">
        <f t="shared" si="2"/>
        <v>8863037</v>
      </c>
    </row>
    <row r="199" spans="2:7" ht="14.25">
      <c r="B199" s="12"/>
      <c r="C199" s="12"/>
      <c r="D199" s="13" t="s">
        <v>137</v>
      </c>
      <c r="E199" s="14"/>
      <c r="F199" s="14">
        <v>10702864</v>
      </c>
      <c r="G199" s="14">
        <f t="shared" ref="G199:G262" si="3">E199-F199</f>
        <v>-10702864</v>
      </c>
    </row>
    <row r="200" spans="2:7" ht="14.25">
      <c r="B200" s="12"/>
      <c r="C200" s="12"/>
      <c r="D200" s="13" t="s">
        <v>138</v>
      </c>
      <c r="E200" s="14">
        <f>+E201+E202+E203+E204+E205+E206+E207+E208+E209+E210+E211+E212+E213+E214+E215+E216+E217+E218+E219+E220+E221+E222+E223+E224+E225+E226+E227+E228+E229+E230+E231+E232+E233+E234+E235+E236+E237+E238+E239+E240</f>
        <v>22368706</v>
      </c>
      <c r="F200" s="14">
        <f>+F201+F202+F203+F204+F205+F206+F207+F208+F209+F210+F211+F212+F213+F214+F215+F216+F217+F218+F219+F220+F221+F222+F223+F224+F225+F226+F227+F228+F229+F230+F231+F232+F233+F234+F235+F236+F237+F238+F239+F240</f>
        <v>14447408</v>
      </c>
      <c r="G200" s="14">
        <f t="shared" si="3"/>
        <v>7921298</v>
      </c>
    </row>
    <row r="201" spans="2:7" ht="14.25">
      <c r="B201" s="12"/>
      <c r="C201" s="12"/>
      <c r="D201" s="13" t="s">
        <v>139</v>
      </c>
      <c r="E201" s="14"/>
      <c r="F201" s="14"/>
      <c r="G201" s="14">
        <f t="shared" si="3"/>
        <v>0</v>
      </c>
    </row>
    <row r="202" spans="2:7" ht="14.25">
      <c r="B202" s="12"/>
      <c r="C202" s="12"/>
      <c r="D202" s="13" t="s">
        <v>140</v>
      </c>
      <c r="E202" s="14"/>
      <c r="F202" s="14"/>
      <c r="G202" s="14">
        <f t="shared" si="3"/>
        <v>0</v>
      </c>
    </row>
    <row r="203" spans="2:7" ht="14.25">
      <c r="B203" s="12"/>
      <c r="C203" s="12"/>
      <c r="D203" s="13" t="s">
        <v>141</v>
      </c>
      <c r="E203" s="14"/>
      <c r="F203" s="14"/>
      <c r="G203" s="14">
        <f t="shared" si="3"/>
        <v>0</v>
      </c>
    </row>
    <row r="204" spans="2:7" ht="14.25">
      <c r="B204" s="12"/>
      <c r="C204" s="12"/>
      <c r="D204" s="13" t="s">
        <v>142</v>
      </c>
      <c r="E204" s="14"/>
      <c r="F204" s="14"/>
      <c r="G204" s="14">
        <f t="shared" si="3"/>
        <v>0</v>
      </c>
    </row>
    <row r="205" spans="2:7" ht="14.25">
      <c r="B205" s="12"/>
      <c r="C205" s="12"/>
      <c r="D205" s="13" t="s">
        <v>143</v>
      </c>
      <c r="E205" s="14"/>
      <c r="F205" s="14"/>
      <c r="G205" s="14">
        <f t="shared" si="3"/>
        <v>0</v>
      </c>
    </row>
    <row r="206" spans="2:7" ht="14.25">
      <c r="B206" s="12"/>
      <c r="C206" s="12"/>
      <c r="D206" s="13" t="s">
        <v>144</v>
      </c>
      <c r="E206" s="14"/>
      <c r="F206" s="14"/>
      <c r="G206" s="14">
        <f t="shared" si="3"/>
        <v>0</v>
      </c>
    </row>
    <row r="207" spans="2:7" ht="14.25">
      <c r="B207" s="12"/>
      <c r="C207" s="12"/>
      <c r="D207" s="13" t="s">
        <v>145</v>
      </c>
      <c r="E207" s="14"/>
      <c r="F207" s="14"/>
      <c r="G207" s="14">
        <f t="shared" si="3"/>
        <v>0</v>
      </c>
    </row>
    <row r="208" spans="2:7" ht="14.25">
      <c r="B208" s="12"/>
      <c r="C208" s="12"/>
      <c r="D208" s="13" t="s">
        <v>146</v>
      </c>
      <c r="E208" s="14"/>
      <c r="F208" s="14"/>
      <c r="G208" s="14">
        <f t="shared" si="3"/>
        <v>0</v>
      </c>
    </row>
    <row r="209" spans="2:7" ht="14.25">
      <c r="B209" s="12"/>
      <c r="C209" s="12"/>
      <c r="D209" s="13" t="s">
        <v>147</v>
      </c>
      <c r="E209" s="14"/>
      <c r="F209" s="14"/>
      <c r="G209" s="14">
        <f t="shared" si="3"/>
        <v>0</v>
      </c>
    </row>
    <row r="210" spans="2:7" ht="14.25">
      <c r="B210" s="12"/>
      <c r="C210" s="12"/>
      <c r="D210" s="13" t="s">
        <v>148</v>
      </c>
      <c r="E210" s="14"/>
      <c r="F210" s="14"/>
      <c r="G210" s="14">
        <f t="shared" si="3"/>
        <v>0</v>
      </c>
    </row>
    <row r="211" spans="2:7" ht="14.25">
      <c r="B211" s="12"/>
      <c r="C211" s="12"/>
      <c r="D211" s="13" t="s">
        <v>149</v>
      </c>
      <c r="E211" s="14"/>
      <c r="F211" s="14"/>
      <c r="G211" s="14">
        <f t="shared" si="3"/>
        <v>0</v>
      </c>
    </row>
    <row r="212" spans="2:7" ht="14.25">
      <c r="B212" s="12"/>
      <c r="C212" s="12"/>
      <c r="D212" s="13" t="s">
        <v>150</v>
      </c>
      <c r="E212" s="14"/>
      <c r="F212" s="14"/>
      <c r="G212" s="14">
        <f t="shared" si="3"/>
        <v>0</v>
      </c>
    </row>
    <row r="213" spans="2:7" ht="14.25">
      <c r="B213" s="12"/>
      <c r="C213" s="12"/>
      <c r="D213" s="13" t="s">
        <v>151</v>
      </c>
      <c r="E213" s="14"/>
      <c r="F213" s="14"/>
      <c r="G213" s="14">
        <f t="shared" si="3"/>
        <v>0</v>
      </c>
    </row>
    <row r="214" spans="2:7" ht="14.25">
      <c r="B214" s="12"/>
      <c r="C214" s="12"/>
      <c r="D214" s="13" t="s">
        <v>152</v>
      </c>
      <c r="E214" s="14"/>
      <c r="F214" s="14">
        <v>2952542</v>
      </c>
      <c r="G214" s="14">
        <f t="shared" si="3"/>
        <v>-2952542</v>
      </c>
    </row>
    <row r="215" spans="2:7" ht="14.25">
      <c r="B215" s="12"/>
      <c r="C215" s="12"/>
      <c r="D215" s="13" t="s">
        <v>153</v>
      </c>
      <c r="E215" s="14">
        <v>14144240</v>
      </c>
      <c r="F215" s="14">
        <v>1953706</v>
      </c>
      <c r="G215" s="14">
        <f t="shared" si="3"/>
        <v>12190534</v>
      </c>
    </row>
    <row r="216" spans="2:7" ht="14.25">
      <c r="B216" s="12"/>
      <c r="C216" s="12"/>
      <c r="D216" s="13" t="s">
        <v>154</v>
      </c>
      <c r="E216" s="14"/>
      <c r="F216" s="14"/>
      <c r="G216" s="14">
        <f t="shared" si="3"/>
        <v>0</v>
      </c>
    </row>
    <row r="217" spans="2:7" ht="14.25">
      <c r="B217" s="12"/>
      <c r="C217" s="12"/>
      <c r="D217" s="13" t="s">
        <v>155</v>
      </c>
      <c r="E217" s="14"/>
      <c r="F217" s="14"/>
      <c r="G217" s="14">
        <f t="shared" si="3"/>
        <v>0</v>
      </c>
    </row>
    <row r="218" spans="2:7" ht="14.25">
      <c r="B218" s="12"/>
      <c r="C218" s="12"/>
      <c r="D218" s="13" t="s">
        <v>156</v>
      </c>
      <c r="E218" s="14"/>
      <c r="F218" s="14"/>
      <c r="G218" s="14">
        <f t="shared" si="3"/>
        <v>0</v>
      </c>
    </row>
    <row r="219" spans="2:7" ht="14.25">
      <c r="B219" s="12"/>
      <c r="C219" s="12"/>
      <c r="D219" s="13" t="s">
        <v>157</v>
      </c>
      <c r="E219" s="14"/>
      <c r="F219" s="14"/>
      <c r="G219" s="14">
        <f t="shared" si="3"/>
        <v>0</v>
      </c>
    </row>
    <row r="220" spans="2:7" ht="14.25">
      <c r="B220" s="12"/>
      <c r="C220" s="12"/>
      <c r="D220" s="13" t="s">
        <v>158</v>
      </c>
      <c r="E220" s="14"/>
      <c r="F220" s="14"/>
      <c r="G220" s="14">
        <f t="shared" si="3"/>
        <v>0</v>
      </c>
    </row>
    <row r="221" spans="2:7" ht="14.25">
      <c r="B221" s="12"/>
      <c r="C221" s="12"/>
      <c r="D221" s="13" t="s">
        <v>159</v>
      </c>
      <c r="E221" s="14"/>
      <c r="F221" s="14"/>
      <c r="G221" s="14">
        <f t="shared" si="3"/>
        <v>0</v>
      </c>
    </row>
    <row r="222" spans="2:7" ht="14.25">
      <c r="B222" s="12"/>
      <c r="C222" s="12"/>
      <c r="D222" s="13" t="s">
        <v>160</v>
      </c>
      <c r="E222" s="14">
        <v>694999</v>
      </c>
      <c r="F222" s="14">
        <v>880507</v>
      </c>
      <c r="G222" s="14">
        <f t="shared" si="3"/>
        <v>-185508</v>
      </c>
    </row>
    <row r="223" spans="2:7" ht="14.25">
      <c r="B223" s="12"/>
      <c r="C223" s="12"/>
      <c r="D223" s="13" t="s">
        <v>161</v>
      </c>
      <c r="E223" s="14"/>
      <c r="F223" s="14"/>
      <c r="G223" s="14">
        <f t="shared" si="3"/>
        <v>0</v>
      </c>
    </row>
    <row r="224" spans="2:7" ht="14.25">
      <c r="B224" s="12"/>
      <c r="C224" s="12"/>
      <c r="D224" s="13" t="s">
        <v>162</v>
      </c>
      <c r="E224" s="14"/>
      <c r="F224" s="14"/>
      <c r="G224" s="14">
        <f t="shared" si="3"/>
        <v>0</v>
      </c>
    </row>
    <row r="225" spans="2:7" ht="14.25">
      <c r="B225" s="12"/>
      <c r="C225" s="12"/>
      <c r="D225" s="13" t="s">
        <v>163</v>
      </c>
      <c r="E225" s="14">
        <v>229379</v>
      </c>
      <c r="F225" s="14">
        <v>265468</v>
      </c>
      <c r="G225" s="14">
        <f t="shared" si="3"/>
        <v>-36089</v>
      </c>
    </row>
    <row r="226" spans="2:7" ht="14.25">
      <c r="B226" s="12"/>
      <c r="C226" s="12"/>
      <c r="D226" s="13" t="s">
        <v>164</v>
      </c>
      <c r="E226" s="14"/>
      <c r="F226" s="14"/>
      <c r="G226" s="14">
        <f t="shared" si="3"/>
        <v>0</v>
      </c>
    </row>
    <row r="227" spans="2:7" ht="14.25">
      <c r="B227" s="12"/>
      <c r="C227" s="12"/>
      <c r="D227" s="13" t="s">
        <v>165</v>
      </c>
      <c r="E227" s="14"/>
      <c r="F227" s="14"/>
      <c r="G227" s="14">
        <f t="shared" si="3"/>
        <v>0</v>
      </c>
    </row>
    <row r="228" spans="2:7" ht="14.25">
      <c r="B228" s="12"/>
      <c r="C228" s="12"/>
      <c r="D228" s="13" t="s">
        <v>166</v>
      </c>
      <c r="E228" s="14"/>
      <c r="F228" s="14">
        <v>79590</v>
      </c>
      <c r="G228" s="14">
        <f t="shared" si="3"/>
        <v>-79590</v>
      </c>
    </row>
    <row r="229" spans="2:7" ht="14.25">
      <c r="B229" s="12"/>
      <c r="C229" s="12"/>
      <c r="D229" s="13" t="s">
        <v>167</v>
      </c>
      <c r="E229" s="14">
        <v>2546097</v>
      </c>
      <c r="F229" s="14">
        <v>2356072</v>
      </c>
      <c r="G229" s="14">
        <f t="shared" si="3"/>
        <v>190025</v>
      </c>
    </row>
    <row r="230" spans="2:7" ht="14.25">
      <c r="B230" s="12"/>
      <c r="C230" s="12"/>
      <c r="D230" s="13" t="s">
        <v>168</v>
      </c>
      <c r="E230" s="14"/>
      <c r="F230" s="14"/>
      <c r="G230" s="14">
        <f t="shared" si="3"/>
        <v>0</v>
      </c>
    </row>
    <row r="231" spans="2:7" ht="14.25">
      <c r="B231" s="12"/>
      <c r="C231" s="12"/>
      <c r="D231" s="13" t="s">
        <v>169</v>
      </c>
      <c r="E231" s="14">
        <v>590723</v>
      </c>
      <c r="F231" s="14"/>
      <c r="G231" s="14">
        <f t="shared" si="3"/>
        <v>590723</v>
      </c>
    </row>
    <row r="232" spans="2:7" ht="14.25">
      <c r="B232" s="12"/>
      <c r="C232" s="12"/>
      <c r="D232" s="13" t="s">
        <v>170</v>
      </c>
      <c r="E232" s="14"/>
      <c r="F232" s="14"/>
      <c r="G232" s="14">
        <f t="shared" si="3"/>
        <v>0</v>
      </c>
    </row>
    <row r="233" spans="2:7" ht="14.25">
      <c r="B233" s="12"/>
      <c r="C233" s="12"/>
      <c r="D233" s="13" t="s">
        <v>171</v>
      </c>
      <c r="E233" s="14"/>
      <c r="F233" s="14"/>
      <c r="G233" s="14">
        <f t="shared" si="3"/>
        <v>0</v>
      </c>
    </row>
    <row r="234" spans="2:7" ht="14.25">
      <c r="B234" s="12"/>
      <c r="C234" s="12"/>
      <c r="D234" s="13" t="s">
        <v>172</v>
      </c>
      <c r="E234" s="14"/>
      <c r="F234" s="14"/>
      <c r="G234" s="14">
        <f t="shared" si="3"/>
        <v>0</v>
      </c>
    </row>
    <row r="235" spans="2:7" ht="14.25">
      <c r="B235" s="12"/>
      <c r="C235" s="12"/>
      <c r="D235" s="13" t="s">
        <v>173</v>
      </c>
      <c r="E235" s="14">
        <v>3405415</v>
      </c>
      <c r="F235" s="14">
        <v>4940826</v>
      </c>
      <c r="G235" s="14">
        <f t="shared" si="3"/>
        <v>-1535411</v>
      </c>
    </row>
    <row r="236" spans="2:7" ht="14.25">
      <c r="B236" s="12"/>
      <c r="C236" s="12"/>
      <c r="D236" s="13" t="s">
        <v>174</v>
      </c>
      <c r="E236" s="14"/>
      <c r="F236" s="14"/>
      <c r="G236" s="14">
        <f t="shared" si="3"/>
        <v>0</v>
      </c>
    </row>
    <row r="237" spans="2:7" ht="14.25">
      <c r="B237" s="12"/>
      <c r="C237" s="12"/>
      <c r="D237" s="13" t="s">
        <v>175</v>
      </c>
      <c r="E237" s="14"/>
      <c r="F237" s="14"/>
      <c r="G237" s="14">
        <f t="shared" si="3"/>
        <v>0</v>
      </c>
    </row>
    <row r="238" spans="2:7" ht="14.25">
      <c r="B238" s="12"/>
      <c r="C238" s="12"/>
      <c r="D238" s="13" t="s">
        <v>176</v>
      </c>
      <c r="E238" s="14"/>
      <c r="F238" s="14"/>
      <c r="G238" s="14">
        <f t="shared" si="3"/>
        <v>0</v>
      </c>
    </row>
    <row r="239" spans="2:7" ht="14.25">
      <c r="B239" s="12"/>
      <c r="C239" s="12"/>
      <c r="D239" s="13" t="s">
        <v>177</v>
      </c>
      <c r="E239" s="14"/>
      <c r="F239" s="14"/>
      <c r="G239" s="14">
        <f t="shared" si="3"/>
        <v>0</v>
      </c>
    </row>
    <row r="240" spans="2:7" ht="14.25">
      <c r="B240" s="12"/>
      <c r="C240" s="12"/>
      <c r="D240" s="13" t="s">
        <v>178</v>
      </c>
      <c r="E240" s="14">
        <v>757853</v>
      </c>
      <c r="F240" s="14">
        <v>1018697</v>
      </c>
      <c r="G240" s="14">
        <f t="shared" si="3"/>
        <v>-260844</v>
      </c>
    </row>
    <row r="241" spans="2:7" ht="14.25">
      <c r="B241" s="12"/>
      <c r="C241" s="12"/>
      <c r="D241" s="13" t="s">
        <v>179</v>
      </c>
      <c r="E241" s="14">
        <f>+E242+E243+E244+E245+E246+E247+E248+E249+E250+E251+E252+E253+E254+E255+E256+E257+E258+E259+E260+E261+E262+E263+E264</f>
        <v>5252125</v>
      </c>
      <c r="F241" s="14">
        <f>+F242+F243+F244+F245+F246+F247+F248+F249+F250+F251+F252+F253+F254+F255+F256+F257+F258+F259+F260+F261+F262+F263+F264</f>
        <v>7050506</v>
      </c>
      <c r="G241" s="14">
        <f t="shared" si="3"/>
        <v>-1798381</v>
      </c>
    </row>
    <row r="242" spans="2:7" ht="14.25">
      <c r="B242" s="12"/>
      <c r="C242" s="12"/>
      <c r="D242" s="13" t="s">
        <v>180</v>
      </c>
      <c r="E242" s="14">
        <v>208953</v>
      </c>
      <c r="F242" s="14">
        <v>207374</v>
      </c>
      <c r="G242" s="14">
        <f t="shared" si="3"/>
        <v>1579</v>
      </c>
    </row>
    <row r="243" spans="2:7" ht="14.25">
      <c r="B243" s="12"/>
      <c r="C243" s="12"/>
      <c r="D243" s="13" t="s">
        <v>181</v>
      </c>
      <c r="E243" s="14"/>
      <c r="F243" s="14"/>
      <c r="G243" s="14">
        <f t="shared" si="3"/>
        <v>0</v>
      </c>
    </row>
    <row r="244" spans="2:7" ht="14.25">
      <c r="B244" s="12"/>
      <c r="C244" s="12"/>
      <c r="D244" s="13" t="s">
        <v>150</v>
      </c>
      <c r="E244" s="14">
        <v>53955</v>
      </c>
      <c r="F244" s="14">
        <v>92624</v>
      </c>
      <c r="G244" s="14">
        <f t="shared" si="3"/>
        <v>-38669</v>
      </c>
    </row>
    <row r="245" spans="2:7" ht="14.25">
      <c r="B245" s="12"/>
      <c r="C245" s="12"/>
      <c r="D245" s="13" t="s">
        <v>154</v>
      </c>
      <c r="E245" s="14">
        <v>40210</v>
      </c>
      <c r="F245" s="14">
        <v>69890</v>
      </c>
      <c r="G245" s="14">
        <f t="shared" si="3"/>
        <v>-29680</v>
      </c>
    </row>
    <row r="246" spans="2:7" ht="14.25">
      <c r="B246" s="12"/>
      <c r="C246" s="12"/>
      <c r="D246" s="13" t="s">
        <v>182</v>
      </c>
      <c r="E246" s="14">
        <v>12626</v>
      </c>
      <c r="F246" s="14">
        <v>797534</v>
      </c>
      <c r="G246" s="14">
        <f t="shared" si="3"/>
        <v>-784908</v>
      </c>
    </row>
    <row r="247" spans="2:7" ht="14.25">
      <c r="B247" s="12"/>
      <c r="C247" s="12"/>
      <c r="D247" s="13" t="s">
        <v>152</v>
      </c>
      <c r="E247" s="14"/>
      <c r="F247" s="14"/>
      <c r="G247" s="14">
        <f t="shared" si="3"/>
        <v>0</v>
      </c>
    </row>
    <row r="248" spans="2:7" ht="14.25">
      <c r="B248" s="12"/>
      <c r="C248" s="12"/>
      <c r="D248" s="13" t="s">
        <v>148</v>
      </c>
      <c r="E248" s="14">
        <v>55208</v>
      </c>
      <c r="F248" s="14">
        <v>25714</v>
      </c>
      <c r="G248" s="14">
        <f t="shared" si="3"/>
        <v>29494</v>
      </c>
    </row>
    <row r="249" spans="2:7" ht="14.25">
      <c r="B249" s="12"/>
      <c r="C249" s="12"/>
      <c r="D249" s="13" t="s">
        <v>167</v>
      </c>
      <c r="E249" s="14">
        <v>256783</v>
      </c>
      <c r="F249" s="14">
        <v>232520</v>
      </c>
      <c r="G249" s="14">
        <f t="shared" si="3"/>
        <v>24263</v>
      </c>
    </row>
    <row r="250" spans="2:7" ht="14.25">
      <c r="B250" s="12"/>
      <c r="C250" s="12"/>
      <c r="D250" s="13" t="s">
        <v>168</v>
      </c>
      <c r="E250" s="14"/>
      <c r="F250" s="14"/>
      <c r="G250" s="14">
        <f t="shared" si="3"/>
        <v>0</v>
      </c>
    </row>
    <row r="251" spans="2:7" ht="14.25">
      <c r="B251" s="12"/>
      <c r="C251" s="12"/>
      <c r="D251" s="13" t="s">
        <v>153</v>
      </c>
      <c r="E251" s="14"/>
      <c r="F251" s="14"/>
      <c r="G251" s="14">
        <f t="shared" si="3"/>
        <v>0</v>
      </c>
    </row>
    <row r="252" spans="2:7" ht="14.25">
      <c r="B252" s="12"/>
      <c r="C252" s="12"/>
      <c r="D252" s="13" t="s">
        <v>183</v>
      </c>
      <c r="E252" s="14">
        <v>346575</v>
      </c>
      <c r="F252" s="14">
        <v>362416</v>
      </c>
      <c r="G252" s="14">
        <f t="shared" si="3"/>
        <v>-15841</v>
      </c>
    </row>
    <row r="253" spans="2:7" ht="14.25">
      <c r="B253" s="12"/>
      <c r="C253" s="12"/>
      <c r="D253" s="13" t="s">
        <v>184</v>
      </c>
      <c r="E253" s="14"/>
      <c r="F253" s="14"/>
      <c r="G253" s="14">
        <f t="shared" si="3"/>
        <v>0</v>
      </c>
    </row>
    <row r="254" spans="2:7" ht="14.25">
      <c r="B254" s="12"/>
      <c r="C254" s="12"/>
      <c r="D254" s="13" t="s">
        <v>185</v>
      </c>
      <c r="E254" s="14">
        <v>175263</v>
      </c>
      <c r="F254" s="14">
        <v>540000</v>
      </c>
      <c r="G254" s="14">
        <f t="shared" si="3"/>
        <v>-364737</v>
      </c>
    </row>
    <row r="255" spans="2:7" ht="14.25">
      <c r="B255" s="12"/>
      <c r="C255" s="12"/>
      <c r="D255" s="13" t="s">
        <v>186</v>
      </c>
      <c r="E255" s="14">
        <v>2249124</v>
      </c>
      <c r="F255" s="14">
        <v>2893212</v>
      </c>
      <c r="G255" s="14">
        <f t="shared" si="3"/>
        <v>-644088</v>
      </c>
    </row>
    <row r="256" spans="2:7" ht="14.25">
      <c r="B256" s="12"/>
      <c r="C256" s="12"/>
      <c r="D256" s="13" t="s">
        <v>187</v>
      </c>
      <c r="E256" s="14">
        <v>1108630</v>
      </c>
      <c r="F256" s="14">
        <v>1107874</v>
      </c>
      <c r="G256" s="14">
        <f t="shared" si="3"/>
        <v>756</v>
      </c>
    </row>
    <row r="257" spans="2:7" ht="14.25">
      <c r="B257" s="12"/>
      <c r="C257" s="12"/>
      <c r="D257" s="13" t="s">
        <v>170</v>
      </c>
      <c r="E257" s="14"/>
      <c r="F257" s="14"/>
      <c r="G257" s="14">
        <f t="shared" si="3"/>
        <v>0</v>
      </c>
    </row>
    <row r="258" spans="2:7" ht="14.25">
      <c r="B258" s="12"/>
      <c r="C258" s="12"/>
      <c r="D258" s="13" t="s">
        <v>171</v>
      </c>
      <c r="E258" s="14">
        <v>494928</v>
      </c>
      <c r="F258" s="14">
        <v>500976</v>
      </c>
      <c r="G258" s="14">
        <f t="shared" si="3"/>
        <v>-6048</v>
      </c>
    </row>
    <row r="259" spans="2:7" ht="14.25">
      <c r="B259" s="12"/>
      <c r="C259" s="12"/>
      <c r="D259" s="13" t="s">
        <v>188</v>
      </c>
      <c r="E259" s="14"/>
      <c r="F259" s="14"/>
      <c r="G259" s="14">
        <f t="shared" si="3"/>
        <v>0</v>
      </c>
    </row>
    <row r="260" spans="2:7" ht="14.25">
      <c r="B260" s="12"/>
      <c r="C260" s="12"/>
      <c r="D260" s="13" t="s">
        <v>189</v>
      </c>
      <c r="E260" s="14"/>
      <c r="F260" s="14"/>
      <c r="G260" s="14">
        <f t="shared" si="3"/>
        <v>0</v>
      </c>
    </row>
    <row r="261" spans="2:7" ht="14.25">
      <c r="B261" s="12"/>
      <c r="C261" s="12"/>
      <c r="D261" s="13" t="s">
        <v>172</v>
      </c>
      <c r="E261" s="14"/>
      <c r="F261" s="14"/>
      <c r="G261" s="14">
        <f t="shared" si="3"/>
        <v>0</v>
      </c>
    </row>
    <row r="262" spans="2:7" ht="14.25">
      <c r="B262" s="12"/>
      <c r="C262" s="12"/>
      <c r="D262" s="13" t="s">
        <v>190</v>
      </c>
      <c r="E262" s="14"/>
      <c r="F262" s="14"/>
      <c r="G262" s="14">
        <f t="shared" si="3"/>
        <v>0</v>
      </c>
    </row>
    <row r="263" spans="2:7" ht="14.25">
      <c r="B263" s="12"/>
      <c r="C263" s="12"/>
      <c r="D263" s="13" t="s">
        <v>191</v>
      </c>
      <c r="E263" s="14"/>
      <c r="F263" s="14"/>
      <c r="G263" s="14">
        <f t="shared" ref="G263:G326" si="4">E263-F263</f>
        <v>0</v>
      </c>
    </row>
    <row r="264" spans="2:7" ht="14.25">
      <c r="B264" s="12"/>
      <c r="C264" s="12"/>
      <c r="D264" s="13" t="s">
        <v>178</v>
      </c>
      <c r="E264" s="14">
        <v>249870</v>
      </c>
      <c r="F264" s="14">
        <v>220372</v>
      </c>
      <c r="G264" s="14">
        <f t="shared" si="4"/>
        <v>29498</v>
      </c>
    </row>
    <row r="265" spans="2:7" ht="14.25">
      <c r="B265" s="12"/>
      <c r="C265" s="12"/>
      <c r="D265" s="13" t="s">
        <v>192</v>
      </c>
      <c r="E265" s="14">
        <f>+E266+E271</f>
        <v>0</v>
      </c>
      <c r="F265" s="14">
        <f>+F266+F271</f>
        <v>0</v>
      </c>
      <c r="G265" s="14">
        <f t="shared" si="4"/>
        <v>0</v>
      </c>
    </row>
    <row r="266" spans="2:7" ht="14.25">
      <c r="B266" s="12"/>
      <c r="C266" s="12"/>
      <c r="D266" s="13" t="s">
        <v>193</v>
      </c>
      <c r="E266" s="14">
        <f>+E267+E268+E269-E270</f>
        <v>0</v>
      </c>
      <c r="F266" s="14">
        <f>+F267+F268+F269-F270</f>
        <v>0</v>
      </c>
      <c r="G266" s="14">
        <f t="shared" si="4"/>
        <v>0</v>
      </c>
    </row>
    <row r="267" spans="2:7" ht="14.25">
      <c r="B267" s="12"/>
      <c r="C267" s="12"/>
      <c r="D267" s="13" t="s">
        <v>194</v>
      </c>
      <c r="E267" s="14"/>
      <c r="F267" s="14"/>
      <c r="G267" s="14">
        <f t="shared" si="4"/>
        <v>0</v>
      </c>
    </row>
    <row r="268" spans="2:7" ht="14.25">
      <c r="B268" s="12"/>
      <c r="C268" s="12"/>
      <c r="D268" s="13" t="s">
        <v>195</v>
      </c>
      <c r="E268" s="14"/>
      <c r="F268" s="14"/>
      <c r="G268" s="14">
        <f t="shared" si="4"/>
        <v>0</v>
      </c>
    </row>
    <row r="269" spans="2:7" ht="14.25">
      <c r="B269" s="12"/>
      <c r="C269" s="12"/>
      <c r="D269" s="13" t="s">
        <v>196</v>
      </c>
      <c r="E269" s="14"/>
      <c r="F269" s="14"/>
      <c r="G269" s="14">
        <f t="shared" si="4"/>
        <v>0</v>
      </c>
    </row>
    <row r="270" spans="2:7" ht="14.25">
      <c r="B270" s="12"/>
      <c r="C270" s="12"/>
      <c r="D270" s="13" t="s">
        <v>197</v>
      </c>
      <c r="E270" s="14"/>
      <c r="F270" s="14"/>
      <c r="G270" s="14">
        <f t="shared" si="4"/>
        <v>0</v>
      </c>
    </row>
    <row r="271" spans="2:7" ht="14.25">
      <c r="B271" s="12"/>
      <c r="C271" s="12"/>
      <c r="D271" s="13" t="s">
        <v>198</v>
      </c>
      <c r="E271" s="14"/>
      <c r="F271" s="14"/>
      <c r="G271" s="14">
        <f t="shared" si="4"/>
        <v>0</v>
      </c>
    </row>
    <row r="272" spans="2:7" ht="14.25">
      <c r="B272" s="12"/>
      <c r="C272" s="12"/>
      <c r="D272" s="13" t="s">
        <v>199</v>
      </c>
      <c r="E272" s="14"/>
      <c r="F272" s="14"/>
      <c r="G272" s="14">
        <f t="shared" si="4"/>
        <v>0</v>
      </c>
    </row>
    <row r="273" spans="2:7" ht="14.25">
      <c r="B273" s="12"/>
      <c r="C273" s="12"/>
      <c r="D273" s="13" t="s">
        <v>200</v>
      </c>
      <c r="E273" s="14"/>
      <c r="F273" s="14"/>
      <c r="G273" s="14">
        <f t="shared" si="4"/>
        <v>0</v>
      </c>
    </row>
    <row r="274" spans="2:7" ht="14.25">
      <c r="B274" s="12"/>
      <c r="C274" s="12"/>
      <c r="D274" s="13" t="s">
        <v>201</v>
      </c>
      <c r="E274" s="14">
        <v>10857</v>
      </c>
      <c r="F274" s="14"/>
      <c r="G274" s="14">
        <f t="shared" si="4"/>
        <v>10857</v>
      </c>
    </row>
    <row r="275" spans="2:7" ht="14.25">
      <c r="B275" s="12"/>
      <c r="C275" s="12"/>
      <c r="D275" s="13" t="s">
        <v>202</v>
      </c>
      <c r="E275" s="14"/>
      <c r="F275" s="14"/>
      <c r="G275" s="14">
        <f t="shared" si="4"/>
        <v>0</v>
      </c>
    </row>
    <row r="276" spans="2:7" ht="14.25">
      <c r="B276" s="12"/>
      <c r="C276" s="12"/>
      <c r="D276" s="13" t="s">
        <v>203</v>
      </c>
      <c r="E276" s="14"/>
      <c r="F276" s="14"/>
      <c r="G276" s="14">
        <f t="shared" si="4"/>
        <v>0</v>
      </c>
    </row>
    <row r="277" spans="2:7" ht="14.25">
      <c r="B277" s="12"/>
      <c r="C277" s="12"/>
      <c r="D277" s="13" t="s">
        <v>204</v>
      </c>
      <c r="E277" s="14"/>
      <c r="F277" s="14"/>
      <c r="G277" s="14">
        <f t="shared" si="4"/>
        <v>0</v>
      </c>
    </row>
    <row r="278" spans="2:7" ht="14.25">
      <c r="B278" s="12"/>
      <c r="C278" s="12"/>
      <c r="D278" s="13" t="s">
        <v>205</v>
      </c>
      <c r="E278" s="14"/>
      <c r="F278" s="14"/>
      <c r="G278" s="14">
        <f t="shared" si="4"/>
        <v>0</v>
      </c>
    </row>
    <row r="279" spans="2:7" ht="14.25">
      <c r="B279" s="12"/>
      <c r="C279" s="15"/>
      <c r="D279" s="16" t="s">
        <v>206</v>
      </c>
      <c r="E279" s="17">
        <f>+E186+E200+E241+E265+E272+E273+E274+E275+E276+E277+E278</f>
        <v>100351134</v>
      </c>
      <c r="F279" s="17">
        <f>+F186+F200+F241+F265+F272+F273+F274+F275+F276+F277+F278</f>
        <v>105072453</v>
      </c>
      <c r="G279" s="17">
        <f t="shared" si="4"/>
        <v>-4721319</v>
      </c>
    </row>
    <row r="280" spans="2:7" ht="14.25">
      <c r="B280" s="15"/>
      <c r="C280" s="18" t="s">
        <v>207</v>
      </c>
      <c r="D280" s="19"/>
      <c r="E280" s="20">
        <f xml:space="preserve"> +E185 - E279</f>
        <v>-8266886</v>
      </c>
      <c r="F280" s="20">
        <f xml:space="preserve"> +F185 - F279</f>
        <v>-1476468</v>
      </c>
      <c r="G280" s="20">
        <f t="shared" si="4"/>
        <v>-6790418</v>
      </c>
    </row>
    <row r="281" spans="2:7" ht="14.25">
      <c r="B281" s="9" t="s">
        <v>208</v>
      </c>
      <c r="C281" s="9" t="s">
        <v>9</v>
      </c>
      <c r="D281" s="13" t="s">
        <v>209</v>
      </c>
      <c r="E281" s="14"/>
      <c r="F281" s="14"/>
      <c r="G281" s="14">
        <f t="shared" si="4"/>
        <v>0</v>
      </c>
    </row>
    <row r="282" spans="2:7" ht="14.25">
      <c r="B282" s="12"/>
      <c r="C282" s="12"/>
      <c r="D282" s="13" t="s">
        <v>210</v>
      </c>
      <c r="E282" s="14"/>
      <c r="F282" s="14"/>
      <c r="G282" s="14">
        <f t="shared" si="4"/>
        <v>0</v>
      </c>
    </row>
    <row r="283" spans="2:7" ht="14.25">
      <c r="B283" s="12"/>
      <c r="C283" s="12"/>
      <c r="D283" s="13" t="s">
        <v>211</v>
      </c>
      <c r="E283" s="14"/>
      <c r="F283" s="14"/>
      <c r="G283" s="14">
        <f t="shared" si="4"/>
        <v>0</v>
      </c>
    </row>
    <row r="284" spans="2:7" ht="14.25">
      <c r="B284" s="12"/>
      <c r="C284" s="12"/>
      <c r="D284" s="13" t="s">
        <v>212</v>
      </c>
      <c r="E284" s="14"/>
      <c r="F284" s="14"/>
      <c r="G284" s="14">
        <f t="shared" si="4"/>
        <v>0</v>
      </c>
    </row>
    <row r="285" spans="2:7" ht="14.25">
      <c r="B285" s="12"/>
      <c r="C285" s="12"/>
      <c r="D285" s="13" t="s">
        <v>213</v>
      </c>
      <c r="E285" s="14"/>
      <c r="F285" s="14"/>
      <c r="G285" s="14">
        <f t="shared" si="4"/>
        <v>0</v>
      </c>
    </row>
    <row r="286" spans="2:7" ht="14.25">
      <c r="B286" s="12"/>
      <c r="C286" s="12"/>
      <c r="D286" s="13" t="s">
        <v>214</v>
      </c>
      <c r="E286" s="14"/>
      <c r="F286" s="14"/>
      <c r="G286" s="14">
        <f t="shared" si="4"/>
        <v>0</v>
      </c>
    </row>
    <row r="287" spans="2:7" ht="14.25">
      <c r="B287" s="12"/>
      <c r="C287" s="12"/>
      <c r="D287" s="13" t="s">
        <v>215</v>
      </c>
      <c r="E287" s="14"/>
      <c r="F287" s="14"/>
      <c r="G287" s="14">
        <f t="shared" si="4"/>
        <v>0</v>
      </c>
    </row>
    <row r="288" spans="2:7" ht="14.25">
      <c r="B288" s="12"/>
      <c r="C288" s="12"/>
      <c r="D288" s="13" t="s">
        <v>216</v>
      </c>
      <c r="E288" s="14"/>
      <c r="F288" s="14"/>
      <c r="G288" s="14">
        <f t="shared" si="4"/>
        <v>0</v>
      </c>
    </row>
    <row r="289" spans="2:7" ht="14.25">
      <c r="B289" s="12"/>
      <c r="C289" s="12"/>
      <c r="D289" s="13" t="s">
        <v>217</v>
      </c>
      <c r="E289" s="14">
        <f>+E290+E291+E292+E293</f>
        <v>0</v>
      </c>
      <c r="F289" s="14">
        <f>+F290+F291+F292+F293</f>
        <v>0</v>
      </c>
      <c r="G289" s="14">
        <f t="shared" si="4"/>
        <v>0</v>
      </c>
    </row>
    <row r="290" spans="2:7" ht="14.25">
      <c r="B290" s="12"/>
      <c r="C290" s="12"/>
      <c r="D290" s="13" t="s">
        <v>218</v>
      </c>
      <c r="E290" s="14"/>
      <c r="F290" s="14"/>
      <c r="G290" s="14">
        <f t="shared" si="4"/>
        <v>0</v>
      </c>
    </row>
    <row r="291" spans="2:7" ht="14.25">
      <c r="B291" s="12"/>
      <c r="C291" s="12"/>
      <c r="D291" s="13" t="s">
        <v>219</v>
      </c>
      <c r="E291" s="14"/>
      <c r="F291" s="14"/>
      <c r="G291" s="14">
        <f t="shared" si="4"/>
        <v>0</v>
      </c>
    </row>
    <row r="292" spans="2:7" ht="14.25">
      <c r="B292" s="12"/>
      <c r="C292" s="12"/>
      <c r="D292" s="13" t="s">
        <v>220</v>
      </c>
      <c r="E292" s="14"/>
      <c r="F292" s="14"/>
      <c r="G292" s="14">
        <f t="shared" si="4"/>
        <v>0</v>
      </c>
    </row>
    <row r="293" spans="2:7" ht="14.25">
      <c r="B293" s="12"/>
      <c r="C293" s="12"/>
      <c r="D293" s="13" t="s">
        <v>221</v>
      </c>
      <c r="E293" s="14"/>
      <c r="F293" s="14"/>
      <c r="G293" s="14">
        <f t="shared" si="4"/>
        <v>0</v>
      </c>
    </row>
    <row r="294" spans="2:7" ht="14.25">
      <c r="B294" s="12"/>
      <c r="C294" s="15"/>
      <c r="D294" s="16" t="s">
        <v>222</v>
      </c>
      <c r="E294" s="17">
        <f>+E281+E282+E283+E284+E285+E286+E287+E288+E289</f>
        <v>0</v>
      </c>
      <c r="F294" s="17">
        <f>+F281+F282+F283+F284+F285+F286+F287+F288+F289</f>
        <v>0</v>
      </c>
      <c r="G294" s="17">
        <f t="shared" si="4"/>
        <v>0</v>
      </c>
    </row>
    <row r="295" spans="2:7" ht="14.25">
      <c r="B295" s="12"/>
      <c r="C295" s="9" t="s">
        <v>123</v>
      </c>
      <c r="D295" s="13" t="s">
        <v>223</v>
      </c>
      <c r="E295" s="14"/>
      <c r="F295" s="14"/>
      <c r="G295" s="14">
        <f t="shared" si="4"/>
        <v>0</v>
      </c>
    </row>
    <row r="296" spans="2:7" ht="14.25">
      <c r="B296" s="12"/>
      <c r="C296" s="12"/>
      <c r="D296" s="13" t="s">
        <v>224</v>
      </c>
      <c r="E296" s="14"/>
      <c r="F296" s="14"/>
      <c r="G296" s="14">
        <f t="shared" si="4"/>
        <v>0</v>
      </c>
    </row>
    <row r="297" spans="2:7" ht="14.25">
      <c r="B297" s="12"/>
      <c r="C297" s="12"/>
      <c r="D297" s="13" t="s">
        <v>225</v>
      </c>
      <c r="E297" s="14"/>
      <c r="F297" s="14"/>
      <c r="G297" s="14">
        <f t="shared" si="4"/>
        <v>0</v>
      </c>
    </row>
    <row r="298" spans="2:7" ht="14.25">
      <c r="B298" s="12"/>
      <c r="C298" s="12"/>
      <c r="D298" s="13" t="s">
        <v>226</v>
      </c>
      <c r="E298" s="14"/>
      <c r="F298" s="14"/>
      <c r="G298" s="14">
        <f t="shared" si="4"/>
        <v>0</v>
      </c>
    </row>
    <row r="299" spans="2:7" ht="14.25">
      <c r="B299" s="12"/>
      <c r="C299" s="12"/>
      <c r="D299" s="13" t="s">
        <v>227</v>
      </c>
      <c r="E299" s="14"/>
      <c r="F299" s="14"/>
      <c r="G299" s="14">
        <f t="shared" si="4"/>
        <v>0</v>
      </c>
    </row>
    <row r="300" spans="2:7" ht="14.25">
      <c r="B300" s="12"/>
      <c r="C300" s="12"/>
      <c r="D300" s="13" t="s">
        <v>228</v>
      </c>
      <c r="E300" s="14"/>
      <c r="F300" s="14"/>
      <c r="G300" s="14">
        <f t="shared" si="4"/>
        <v>0</v>
      </c>
    </row>
    <row r="301" spans="2:7" ht="14.25">
      <c r="B301" s="12"/>
      <c r="C301" s="12"/>
      <c r="D301" s="13" t="s">
        <v>229</v>
      </c>
      <c r="E301" s="14"/>
      <c r="F301" s="14"/>
      <c r="G301" s="14">
        <f t="shared" si="4"/>
        <v>0</v>
      </c>
    </row>
    <row r="302" spans="2:7" ht="14.25">
      <c r="B302" s="12"/>
      <c r="C302" s="12"/>
      <c r="D302" s="13" t="s">
        <v>230</v>
      </c>
      <c r="E302" s="14">
        <f>+E303+E304+E305</f>
        <v>0</v>
      </c>
      <c r="F302" s="14">
        <f>+F303+F304+F305</f>
        <v>0</v>
      </c>
      <c r="G302" s="14">
        <f t="shared" si="4"/>
        <v>0</v>
      </c>
    </row>
    <row r="303" spans="2:7" ht="14.25">
      <c r="B303" s="12"/>
      <c r="C303" s="12"/>
      <c r="D303" s="13" t="s">
        <v>231</v>
      </c>
      <c r="E303" s="14"/>
      <c r="F303" s="14"/>
      <c r="G303" s="14">
        <f t="shared" si="4"/>
        <v>0</v>
      </c>
    </row>
    <row r="304" spans="2:7" ht="14.25">
      <c r="B304" s="12"/>
      <c r="C304" s="12"/>
      <c r="D304" s="13" t="s">
        <v>232</v>
      </c>
      <c r="E304" s="14"/>
      <c r="F304" s="14"/>
      <c r="G304" s="14">
        <f t="shared" si="4"/>
        <v>0</v>
      </c>
    </row>
    <row r="305" spans="2:7" ht="14.25">
      <c r="B305" s="12"/>
      <c r="C305" s="12"/>
      <c r="D305" s="13" t="s">
        <v>233</v>
      </c>
      <c r="E305" s="14"/>
      <c r="F305" s="14"/>
      <c r="G305" s="14">
        <f t="shared" si="4"/>
        <v>0</v>
      </c>
    </row>
    <row r="306" spans="2:7" ht="14.25">
      <c r="B306" s="12"/>
      <c r="C306" s="15"/>
      <c r="D306" s="16" t="s">
        <v>234</v>
      </c>
      <c r="E306" s="17">
        <f>+E295+E296+E297+E298+E299+E300+E301+E302</f>
        <v>0</v>
      </c>
      <c r="F306" s="17">
        <f>+F295+F296+F297+F298+F299+F300+F301+F302</f>
        <v>0</v>
      </c>
      <c r="G306" s="17">
        <f t="shared" si="4"/>
        <v>0</v>
      </c>
    </row>
    <row r="307" spans="2:7" ht="14.25">
      <c r="B307" s="15"/>
      <c r="C307" s="18" t="s">
        <v>235</v>
      </c>
      <c r="D307" s="21"/>
      <c r="E307" s="22">
        <f xml:space="preserve"> +E294 - E306</f>
        <v>0</v>
      </c>
      <c r="F307" s="22">
        <f xml:space="preserve"> +F294 - F306</f>
        <v>0</v>
      </c>
      <c r="G307" s="22">
        <f t="shared" si="4"/>
        <v>0</v>
      </c>
    </row>
    <row r="308" spans="2:7" ht="14.25">
      <c r="B308" s="18" t="s">
        <v>236</v>
      </c>
      <c r="C308" s="23"/>
      <c r="D308" s="19"/>
      <c r="E308" s="20">
        <f xml:space="preserve"> +E280 +E307</f>
        <v>-8266886</v>
      </c>
      <c r="F308" s="20">
        <f xml:space="preserve"> +F280 +F307</f>
        <v>-1476468</v>
      </c>
      <c r="G308" s="20">
        <f t="shared" si="4"/>
        <v>-6790418</v>
      </c>
    </row>
    <row r="309" spans="2:7" ht="14.25">
      <c r="B309" s="9" t="s">
        <v>237</v>
      </c>
      <c r="C309" s="9" t="s">
        <v>9</v>
      </c>
      <c r="D309" s="13" t="s">
        <v>238</v>
      </c>
      <c r="E309" s="14">
        <f>+E310+E311</f>
        <v>0</v>
      </c>
      <c r="F309" s="14">
        <f>+F310+F311</f>
        <v>0</v>
      </c>
      <c r="G309" s="14">
        <f t="shared" si="4"/>
        <v>0</v>
      </c>
    </row>
    <row r="310" spans="2:7" ht="14.25">
      <c r="B310" s="12"/>
      <c r="C310" s="12"/>
      <c r="D310" s="13" t="s">
        <v>239</v>
      </c>
      <c r="E310" s="14"/>
      <c r="F310" s="14"/>
      <c r="G310" s="14">
        <f t="shared" si="4"/>
        <v>0</v>
      </c>
    </row>
    <row r="311" spans="2:7" ht="14.25">
      <c r="B311" s="12"/>
      <c r="C311" s="12"/>
      <c r="D311" s="13" t="s">
        <v>240</v>
      </c>
      <c r="E311" s="14"/>
      <c r="F311" s="14"/>
      <c r="G311" s="14">
        <f t="shared" si="4"/>
        <v>0</v>
      </c>
    </row>
    <row r="312" spans="2:7" ht="14.25">
      <c r="B312" s="12"/>
      <c r="C312" s="12"/>
      <c r="D312" s="13" t="s">
        <v>241</v>
      </c>
      <c r="E312" s="14">
        <f>+E313+E314</f>
        <v>0</v>
      </c>
      <c r="F312" s="14">
        <f>+F313+F314</f>
        <v>0</v>
      </c>
      <c r="G312" s="14">
        <f t="shared" si="4"/>
        <v>0</v>
      </c>
    </row>
    <row r="313" spans="2:7" ht="14.25">
      <c r="B313" s="12"/>
      <c r="C313" s="12"/>
      <c r="D313" s="13" t="s">
        <v>242</v>
      </c>
      <c r="E313" s="14"/>
      <c r="F313" s="14"/>
      <c r="G313" s="14">
        <f t="shared" si="4"/>
        <v>0</v>
      </c>
    </row>
    <row r="314" spans="2:7" ht="14.25">
      <c r="B314" s="12"/>
      <c r="C314" s="12"/>
      <c r="D314" s="13" t="s">
        <v>243</v>
      </c>
      <c r="E314" s="14"/>
      <c r="F314" s="14"/>
      <c r="G314" s="14">
        <f t="shared" si="4"/>
        <v>0</v>
      </c>
    </row>
    <row r="315" spans="2:7" ht="14.25">
      <c r="B315" s="12"/>
      <c r="C315" s="12"/>
      <c r="D315" s="13" t="s">
        <v>244</v>
      </c>
      <c r="E315" s="14"/>
      <c r="F315" s="14"/>
      <c r="G315" s="14">
        <f t="shared" si="4"/>
        <v>0</v>
      </c>
    </row>
    <row r="316" spans="2:7" ht="14.25">
      <c r="B316" s="12"/>
      <c r="C316" s="12"/>
      <c r="D316" s="13" t="s">
        <v>245</v>
      </c>
      <c r="E316" s="14"/>
      <c r="F316" s="14"/>
      <c r="G316" s="14">
        <f t="shared" si="4"/>
        <v>0</v>
      </c>
    </row>
    <row r="317" spans="2:7" ht="14.25">
      <c r="B317" s="12"/>
      <c r="C317" s="12"/>
      <c r="D317" s="13" t="s">
        <v>246</v>
      </c>
      <c r="E317" s="14">
        <f>+E318+E319</f>
        <v>0</v>
      </c>
      <c r="F317" s="14">
        <f>+F318+F319</f>
        <v>0</v>
      </c>
      <c r="G317" s="14">
        <f t="shared" si="4"/>
        <v>0</v>
      </c>
    </row>
    <row r="318" spans="2:7" ht="14.25">
      <c r="B318" s="12"/>
      <c r="C318" s="12"/>
      <c r="D318" s="13" t="s">
        <v>247</v>
      </c>
      <c r="E318" s="14"/>
      <c r="F318" s="14"/>
      <c r="G318" s="14">
        <f t="shared" si="4"/>
        <v>0</v>
      </c>
    </row>
    <row r="319" spans="2:7" ht="14.25">
      <c r="B319" s="12"/>
      <c r="C319" s="12"/>
      <c r="D319" s="13" t="s">
        <v>248</v>
      </c>
      <c r="E319" s="14"/>
      <c r="F319" s="14"/>
      <c r="G319" s="14">
        <f t="shared" si="4"/>
        <v>0</v>
      </c>
    </row>
    <row r="320" spans="2:7" ht="14.25">
      <c r="B320" s="12"/>
      <c r="C320" s="12"/>
      <c r="D320" s="13" t="s">
        <v>249</v>
      </c>
      <c r="E320" s="14">
        <f>+E321</f>
        <v>0</v>
      </c>
      <c r="F320" s="14">
        <f>+F321</f>
        <v>0</v>
      </c>
      <c r="G320" s="14">
        <f t="shared" si="4"/>
        <v>0</v>
      </c>
    </row>
    <row r="321" spans="2:7" ht="14.25">
      <c r="B321" s="12"/>
      <c r="C321" s="12"/>
      <c r="D321" s="13" t="s">
        <v>250</v>
      </c>
      <c r="E321" s="14"/>
      <c r="F321" s="14"/>
      <c r="G321" s="14">
        <f t="shared" si="4"/>
        <v>0</v>
      </c>
    </row>
    <row r="322" spans="2:7" ht="14.25">
      <c r="B322" s="12"/>
      <c r="C322" s="12"/>
      <c r="D322" s="13" t="s">
        <v>251</v>
      </c>
      <c r="E322" s="14">
        <f>+E323</f>
        <v>0</v>
      </c>
      <c r="F322" s="14">
        <f>+F323</f>
        <v>0</v>
      </c>
      <c r="G322" s="14">
        <f t="shared" si="4"/>
        <v>0</v>
      </c>
    </row>
    <row r="323" spans="2:7" ht="14.25">
      <c r="B323" s="12"/>
      <c r="C323" s="12"/>
      <c r="D323" s="13" t="s">
        <v>252</v>
      </c>
      <c r="E323" s="14"/>
      <c r="F323" s="14"/>
      <c r="G323" s="14">
        <f t="shared" si="4"/>
        <v>0</v>
      </c>
    </row>
    <row r="324" spans="2:7" ht="14.25">
      <c r="B324" s="12"/>
      <c r="C324" s="12"/>
      <c r="D324" s="13" t="s">
        <v>253</v>
      </c>
      <c r="E324" s="14"/>
      <c r="F324" s="14"/>
      <c r="G324" s="14">
        <f t="shared" si="4"/>
        <v>0</v>
      </c>
    </row>
    <row r="325" spans="2:7" ht="14.25">
      <c r="B325" s="12"/>
      <c r="C325" s="12"/>
      <c r="D325" s="13" t="s">
        <v>254</v>
      </c>
      <c r="E325" s="14"/>
      <c r="F325" s="14"/>
      <c r="G325" s="14">
        <f t="shared" si="4"/>
        <v>0</v>
      </c>
    </row>
    <row r="326" spans="2:7" ht="14.25">
      <c r="B326" s="12"/>
      <c r="C326" s="12"/>
      <c r="D326" s="13" t="s">
        <v>255</v>
      </c>
      <c r="E326" s="14">
        <f>+E327</f>
        <v>0</v>
      </c>
      <c r="F326" s="14">
        <f>+F327</f>
        <v>0</v>
      </c>
      <c r="G326" s="14">
        <f t="shared" si="4"/>
        <v>0</v>
      </c>
    </row>
    <row r="327" spans="2:7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</row>
    <row r="328" spans="2:7" ht="14.25">
      <c r="B328" s="12"/>
      <c r="C328" s="15"/>
      <c r="D328" s="16" t="s">
        <v>257</v>
      </c>
      <c r="E328" s="17">
        <f>+E309+E312+E315+E316+E317+E320+E322+E324+E325+E326</f>
        <v>0</v>
      </c>
      <c r="F328" s="17">
        <f>+F309+F312+F315+F316+F317+F320+F322+F324+F325+F326</f>
        <v>0</v>
      </c>
      <c r="G328" s="17">
        <f t="shared" si="5"/>
        <v>0</v>
      </c>
    </row>
    <row r="329" spans="2:7" ht="14.25">
      <c r="B329" s="12"/>
      <c r="C329" s="9" t="s">
        <v>123</v>
      </c>
      <c r="D329" s="13" t="s">
        <v>258</v>
      </c>
      <c r="E329" s="14"/>
      <c r="F329" s="14"/>
      <c r="G329" s="14">
        <f t="shared" si="5"/>
        <v>0</v>
      </c>
    </row>
    <row r="330" spans="2:7" ht="14.25">
      <c r="B330" s="12"/>
      <c r="C330" s="12"/>
      <c r="D330" s="13" t="s">
        <v>259</v>
      </c>
      <c r="E330" s="14"/>
      <c r="F330" s="14"/>
      <c r="G330" s="14">
        <f t="shared" si="5"/>
        <v>0</v>
      </c>
    </row>
    <row r="331" spans="2:7" ht="14.25">
      <c r="B331" s="12"/>
      <c r="C331" s="12"/>
      <c r="D331" s="13" t="s">
        <v>260</v>
      </c>
      <c r="E331" s="14">
        <f>+E332+E333+E334+E335</f>
        <v>0</v>
      </c>
      <c r="F331" s="14">
        <f>+F332+F333+F334+F335</f>
        <v>0</v>
      </c>
      <c r="G331" s="14">
        <f t="shared" si="5"/>
        <v>0</v>
      </c>
    </row>
    <row r="332" spans="2:7" ht="14.25">
      <c r="B332" s="12"/>
      <c r="C332" s="12"/>
      <c r="D332" s="13" t="s">
        <v>261</v>
      </c>
      <c r="E332" s="14"/>
      <c r="F332" s="14"/>
      <c r="G332" s="14">
        <f t="shared" si="5"/>
        <v>0</v>
      </c>
    </row>
    <row r="333" spans="2:7" ht="14.25">
      <c r="B333" s="12"/>
      <c r="C333" s="12"/>
      <c r="D333" s="13" t="s">
        <v>262</v>
      </c>
      <c r="E333" s="14"/>
      <c r="F333" s="14"/>
      <c r="G333" s="14">
        <f t="shared" si="5"/>
        <v>0</v>
      </c>
    </row>
    <row r="334" spans="2:7" ht="14.25">
      <c r="B334" s="12"/>
      <c r="C334" s="12"/>
      <c r="D334" s="13" t="s">
        <v>263</v>
      </c>
      <c r="E334" s="14"/>
      <c r="F334" s="14"/>
      <c r="G334" s="14">
        <f t="shared" si="5"/>
        <v>0</v>
      </c>
    </row>
    <row r="335" spans="2:7" ht="14.25">
      <c r="B335" s="12"/>
      <c r="C335" s="12"/>
      <c r="D335" s="13" t="s">
        <v>264</v>
      </c>
      <c r="E335" s="14"/>
      <c r="F335" s="14"/>
      <c r="G335" s="14">
        <f t="shared" si="5"/>
        <v>0</v>
      </c>
    </row>
    <row r="336" spans="2:7" ht="14.25">
      <c r="B336" s="12"/>
      <c r="C336" s="12"/>
      <c r="D336" s="13" t="s">
        <v>265</v>
      </c>
      <c r="E336" s="14"/>
      <c r="F336" s="14"/>
      <c r="G336" s="14">
        <f t="shared" si="5"/>
        <v>0</v>
      </c>
    </row>
    <row r="337" spans="2:7" ht="14.25">
      <c r="B337" s="12"/>
      <c r="C337" s="12"/>
      <c r="D337" s="13" t="s">
        <v>266</v>
      </c>
      <c r="E337" s="14"/>
      <c r="F337" s="14"/>
      <c r="G337" s="14">
        <f t="shared" si="5"/>
        <v>0</v>
      </c>
    </row>
    <row r="338" spans="2:7" ht="14.25">
      <c r="B338" s="12"/>
      <c r="C338" s="12"/>
      <c r="D338" s="13" t="s">
        <v>267</v>
      </c>
      <c r="E338" s="14"/>
      <c r="F338" s="14"/>
      <c r="G338" s="14">
        <f t="shared" si="5"/>
        <v>0</v>
      </c>
    </row>
    <row r="339" spans="2:7" ht="14.25">
      <c r="B339" s="12"/>
      <c r="C339" s="12"/>
      <c r="D339" s="13" t="s">
        <v>268</v>
      </c>
      <c r="E339" s="14">
        <f>+E340</f>
        <v>0</v>
      </c>
      <c r="F339" s="14">
        <f>+F340</f>
        <v>0</v>
      </c>
      <c r="G339" s="14">
        <f t="shared" si="5"/>
        <v>0</v>
      </c>
    </row>
    <row r="340" spans="2:7" ht="14.25">
      <c r="B340" s="12"/>
      <c r="C340" s="12"/>
      <c r="D340" s="13" t="s">
        <v>269</v>
      </c>
      <c r="E340" s="14"/>
      <c r="F340" s="14"/>
      <c r="G340" s="14">
        <f t="shared" si="5"/>
        <v>0</v>
      </c>
    </row>
    <row r="341" spans="2:7" ht="14.25">
      <c r="B341" s="12"/>
      <c r="C341" s="12"/>
      <c r="D341" s="13" t="s">
        <v>270</v>
      </c>
      <c r="E341" s="14">
        <f>+E342+E343</f>
        <v>0</v>
      </c>
      <c r="F341" s="14">
        <f>+F342+F343</f>
        <v>0</v>
      </c>
      <c r="G341" s="14">
        <f t="shared" si="5"/>
        <v>0</v>
      </c>
    </row>
    <row r="342" spans="2:7" ht="14.25">
      <c r="B342" s="12"/>
      <c r="C342" s="12"/>
      <c r="D342" s="13" t="s">
        <v>271</v>
      </c>
      <c r="E342" s="14"/>
      <c r="F342" s="14"/>
      <c r="G342" s="14">
        <f t="shared" si="5"/>
        <v>0</v>
      </c>
    </row>
    <row r="343" spans="2:7" ht="14.25">
      <c r="B343" s="12"/>
      <c r="C343" s="12"/>
      <c r="D343" s="13" t="s">
        <v>272</v>
      </c>
      <c r="E343" s="14"/>
      <c r="F343" s="14"/>
      <c r="G343" s="14">
        <f t="shared" si="5"/>
        <v>0</v>
      </c>
    </row>
    <row r="344" spans="2:7" ht="14.25">
      <c r="B344" s="12"/>
      <c r="C344" s="12"/>
      <c r="D344" s="13" t="s">
        <v>273</v>
      </c>
      <c r="E344" s="14"/>
      <c r="F344" s="14"/>
      <c r="G344" s="14">
        <f t="shared" si="5"/>
        <v>0</v>
      </c>
    </row>
    <row r="345" spans="2:7" ht="14.25">
      <c r="B345" s="12"/>
      <c r="C345" s="12"/>
      <c r="D345" s="13" t="s">
        <v>274</v>
      </c>
      <c r="E345" s="14"/>
      <c r="F345" s="14"/>
      <c r="G345" s="14">
        <f t="shared" si="5"/>
        <v>0</v>
      </c>
    </row>
    <row r="346" spans="2:7" ht="14.25">
      <c r="B346" s="12"/>
      <c r="C346" s="12"/>
      <c r="D346" s="13" t="s">
        <v>275</v>
      </c>
      <c r="E346" s="14"/>
      <c r="F346" s="14"/>
      <c r="G346" s="14">
        <f t="shared" si="5"/>
        <v>0</v>
      </c>
    </row>
    <row r="347" spans="2:7" ht="14.25">
      <c r="B347" s="12"/>
      <c r="C347" s="15"/>
      <c r="D347" s="16" t="s">
        <v>276</v>
      </c>
      <c r="E347" s="17">
        <f>+E329+E330+E331+E336+E337+E338+E339+E341+E344+E345+E346</f>
        <v>0</v>
      </c>
      <c r="F347" s="17">
        <f>+F329+F330+F331+F336+F337+F338+F339+F341+F344+F345+F346</f>
        <v>0</v>
      </c>
      <c r="G347" s="17">
        <f t="shared" si="5"/>
        <v>0</v>
      </c>
    </row>
    <row r="348" spans="2:7" ht="14.25">
      <c r="B348" s="15"/>
      <c r="C348" s="24" t="s">
        <v>277</v>
      </c>
      <c r="D348" s="25"/>
      <c r="E348" s="26">
        <f xml:space="preserve"> +E328 - E347</f>
        <v>0</v>
      </c>
      <c r="F348" s="26">
        <f xml:space="preserve"> +F328 - F347</f>
        <v>0</v>
      </c>
      <c r="G348" s="26">
        <f t="shared" si="5"/>
        <v>0</v>
      </c>
    </row>
    <row r="349" spans="2:7" ht="14.25">
      <c r="B349" s="18" t="s">
        <v>278</v>
      </c>
      <c r="C349" s="27"/>
      <c r="D349" s="28"/>
      <c r="E349" s="29">
        <f xml:space="preserve"> +E308 +E348</f>
        <v>-8266886</v>
      </c>
      <c r="F349" s="29">
        <f xml:space="preserve"> +F308 +F348</f>
        <v>-1476468</v>
      </c>
      <c r="G349" s="29">
        <f t="shared" si="5"/>
        <v>-6790418</v>
      </c>
    </row>
    <row r="350" spans="2:7" ht="14.25">
      <c r="B350" s="30" t="s">
        <v>279</v>
      </c>
      <c r="C350" s="27" t="s">
        <v>280</v>
      </c>
      <c r="D350" s="28"/>
      <c r="E350" s="29"/>
      <c r="F350" s="29"/>
      <c r="G350" s="29">
        <f t="shared" si="5"/>
        <v>0</v>
      </c>
    </row>
    <row r="351" spans="2:7" ht="14.25">
      <c r="B351" s="31"/>
      <c r="C351" s="27" t="s">
        <v>281</v>
      </c>
      <c r="D351" s="28"/>
      <c r="E351" s="29">
        <f xml:space="preserve"> +E349 +E350</f>
        <v>-8266886</v>
      </c>
      <c r="F351" s="29">
        <f xml:space="preserve"> +F349 +F350</f>
        <v>-1476468</v>
      </c>
      <c r="G351" s="29">
        <f t="shared" si="5"/>
        <v>-6790418</v>
      </c>
    </row>
    <row r="352" spans="2:7" ht="14.25">
      <c r="B352" s="31"/>
      <c r="C352" s="27" t="s">
        <v>282</v>
      </c>
      <c r="D352" s="28"/>
      <c r="E352" s="29"/>
      <c r="F352" s="29"/>
      <c r="G352" s="29">
        <f t="shared" si="5"/>
        <v>0</v>
      </c>
    </row>
    <row r="353" spans="2:7" ht="14.25">
      <c r="B353" s="31"/>
      <c r="C353" s="27" t="s">
        <v>283</v>
      </c>
      <c r="D353" s="28"/>
      <c r="E353" s="29">
        <f>+E354+E355+E356+E357</f>
        <v>34088904</v>
      </c>
      <c r="F353" s="29">
        <f>+F354+F355+F356+F357</f>
        <v>1476468</v>
      </c>
      <c r="G353" s="29">
        <f t="shared" si="5"/>
        <v>32612436</v>
      </c>
    </row>
    <row r="354" spans="2:7" ht="14.25">
      <c r="B354" s="31"/>
      <c r="C354" s="32" t="s">
        <v>284</v>
      </c>
      <c r="D354" s="25"/>
      <c r="E354" s="26"/>
      <c r="F354" s="26">
        <v>1476468</v>
      </c>
      <c r="G354" s="26">
        <f t="shared" si="5"/>
        <v>-1476468</v>
      </c>
    </row>
    <row r="355" spans="2:7" ht="14.25">
      <c r="B355" s="31"/>
      <c r="C355" s="32" t="s">
        <v>285</v>
      </c>
      <c r="D355" s="25"/>
      <c r="E355" s="26">
        <v>14040000</v>
      </c>
      <c r="F355" s="26"/>
      <c r="G355" s="26">
        <f t="shared" si="5"/>
        <v>14040000</v>
      </c>
    </row>
    <row r="356" spans="2:7" ht="14.25">
      <c r="B356" s="31"/>
      <c r="C356" s="32" t="s">
        <v>286</v>
      </c>
      <c r="D356" s="25"/>
      <c r="E356" s="26"/>
      <c r="F356" s="26"/>
      <c r="G356" s="26">
        <f t="shared" si="5"/>
        <v>0</v>
      </c>
    </row>
    <row r="357" spans="2:7" ht="14.25">
      <c r="B357" s="31"/>
      <c r="C357" s="32" t="s">
        <v>287</v>
      </c>
      <c r="D357" s="25"/>
      <c r="E357" s="26">
        <v>20048904</v>
      </c>
      <c r="F357" s="26"/>
      <c r="G357" s="26">
        <f t="shared" si="5"/>
        <v>20048904</v>
      </c>
    </row>
    <row r="358" spans="2:7" ht="14.25">
      <c r="B358" s="31"/>
      <c r="C358" s="27" t="s">
        <v>288</v>
      </c>
      <c r="D358" s="28"/>
      <c r="E358" s="29">
        <f>+E359+E360+E361+E362+E363</f>
        <v>0</v>
      </c>
      <c r="F358" s="29">
        <f>+F359+F360+F361+F362+F363</f>
        <v>0</v>
      </c>
      <c r="G358" s="29">
        <f t="shared" si="5"/>
        <v>0</v>
      </c>
    </row>
    <row r="359" spans="2:7" ht="14.25">
      <c r="B359" s="31"/>
      <c r="C359" s="32" t="s">
        <v>289</v>
      </c>
      <c r="D359" s="25"/>
      <c r="E359" s="26"/>
      <c r="F359" s="26"/>
      <c r="G359" s="26">
        <f t="shared" si="5"/>
        <v>0</v>
      </c>
    </row>
    <row r="360" spans="2:7" ht="14.25">
      <c r="B360" s="31"/>
      <c r="C360" s="32" t="s">
        <v>290</v>
      </c>
      <c r="D360" s="25"/>
      <c r="E360" s="26"/>
      <c r="F360" s="26"/>
      <c r="G360" s="26">
        <f t="shared" si="5"/>
        <v>0</v>
      </c>
    </row>
    <row r="361" spans="2:7" ht="14.25">
      <c r="B361" s="31"/>
      <c r="C361" s="32" t="s">
        <v>291</v>
      </c>
      <c r="D361" s="25"/>
      <c r="E361" s="26"/>
      <c r="F361" s="26"/>
      <c r="G361" s="26">
        <f t="shared" si="5"/>
        <v>0</v>
      </c>
    </row>
    <row r="362" spans="2:7" ht="14.25">
      <c r="B362" s="31"/>
      <c r="C362" s="32" t="s">
        <v>292</v>
      </c>
      <c r="D362" s="25"/>
      <c r="E362" s="26"/>
      <c r="F362" s="26"/>
      <c r="G362" s="26">
        <f t="shared" si="5"/>
        <v>0</v>
      </c>
    </row>
    <row r="363" spans="2:7" ht="14.25">
      <c r="B363" s="31"/>
      <c r="C363" s="32" t="s">
        <v>293</v>
      </c>
      <c r="D363" s="25"/>
      <c r="E363" s="26"/>
      <c r="F363" s="26"/>
      <c r="G363" s="26">
        <f t="shared" si="5"/>
        <v>0</v>
      </c>
    </row>
    <row r="364" spans="2:7" ht="14.25">
      <c r="B364" s="33"/>
      <c r="C364" s="27" t="s">
        <v>294</v>
      </c>
      <c r="D364" s="28"/>
      <c r="E364" s="29">
        <f xml:space="preserve"> +E351 +E352 +E353 - E358</f>
        <v>25822018</v>
      </c>
      <c r="F364" s="29">
        <f xml:space="preserve"> +F351 +F352 +F353 - F358</f>
        <v>0</v>
      </c>
      <c r="G364" s="29">
        <f t="shared" si="5"/>
        <v>25822018</v>
      </c>
    </row>
  </sheetData>
  <mergeCells count="13">
    <mergeCell ref="B350:B364"/>
    <mergeCell ref="B281:B307"/>
    <mergeCell ref="C281:C294"/>
    <mergeCell ref="C295:C306"/>
    <mergeCell ref="B309:B348"/>
    <mergeCell ref="C309:C328"/>
    <mergeCell ref="C329:C347"/>
    <mergeCell ref="B2:G2"/>
    <mergeCell ref="B3:G3"/>
    <mergeCell ref="B5:D5"/>
    <mergeCell ref="B6:B280"/>
    <mergeCell ref="C6:C185"/>
    <mergeCell ref="C186:C279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4"/>
  <sheetViews>
    <sheetView showGridLines="0" tabSelected="1" workbookViewId="0"/>
  </sheetViews>
  <sheetFormatPr defaultRowHeight="13.5"/>
  <cols>
    <col min="1" max="3" width="2.875" customWidth="1"/>
    <col min="4" max="4" width="59.75" customWidth="1"/>
    <col min="5" max="7" width="20.75" customWidth="1"/>
  </cols>
  <sheetData>
    <row r="1" spans="2:7" ht="21">
      <c r="B1" s="1"/>
      <c r="C1" s="1"/>
      <c r="D1" s="1"/>
      <c r="E1" s="2"/>
      <c r="F1" s="2"/>
      <c r="G1" s="3" t="s">
        <v>0</v>
      </c>
    </row>
    <row r="2" spans="2:7" ht="21">
      <c r="B2" s="4" t="s">
        <v>307</v>
      </c>
      <c r="C2" s="4"/>
      <c r="D2" s="4"/>
      <c r="E2" s="4"/>
      <c r="F2" s="4"/>
      <c r="G2" s="4"/>
    </row>
    <row r="3" spans="2:7" ht="21">
      <c r="B3" s="5" t="s">
        <v>2</v>
      </c>
      <c r="C3" s="5"/>
      <c r="D3" s="5"/>
      <c r="E3" s="5"/>
      <c r="F3" s="5"/>
      <c r="G3" s="5"/>
    </row>
    <row r="4" spans="2:7" ht="15.75">
      <c r="B4" s="6"/>
      <c r="C4" s="6"/>
      <c r="D4" s="6"/>
      <c r="E4" s="6"/>
      <c r="F4" s="2"/>
      <c r="G4" s="6" t="s">
        <v>3</v>
      </c>
    </row>
    <row r="5" spans="2:7" ht="14.25">
      <c r="B5" s="7" t="s">
        <v>4</v>
      </c>
      <c r="C5" s="7"/>
      <c r="D5" s="7"/>
      <c r="E5" s="8" t="s">
        <v>5</v>
      </c>
      <c r="F5" s="8" t="s">
        <v>6</v>
      </c>
      <c r="G5" s="8" t="s">
        <v>7</v>
      </c>
    </row>
    <row r="6" spans="2:7" ht="14.25">
      <c r="B6" s="9" t="s">
        <v>8</v>
      </c>
      <c r="C6" s="9" t="s">
        <v>9</v>
      </c>
      <c r="D6" s="10" t="s">
        <v>10</v>
      </c>
      <c r="E6" s="11">
        <f>+E7+E11+E18+E25+E28+E32+E44+E52</f>
        <v>0</v>
      </c>
      <c r="F6" s="11">
        <f>+F7+F11+F18+F25+F28+F32+F44+F52</f>
        <v>0</v>
      </c>
      <c r="G6" s="11">
        <f>E6-F6</f>
        <v>0</v>
      </c>
    </row>
    <row r="7" spans="2:7" ht="14.25">
      <c r="B7" s="12"/>
      <c r="C7" s="12"/>
      <c r="D7" s="13" t="s">
        <v>11</v>
      </c>
      <c r="E7" s="14">
        <f>+E8+E9+E10</f>
        <v>0</v>
      </c>
      <c r="F7" s="14">
        <f>+F8+F9+F10</f>
        <v>0</v>
      </c>
      <c r="G7" s="14">
        <f t="shared" ref="G7:G70" si="0">E7-F7</f>
        <v>0</v>
      </c>
    </row>
    <row r="8" spans="2:7" ht="14.25">
      <c r="B8" s="12"/>
      <c r="C8" s="12"/>
      <c r="D8" s="13" t="s">
        <v>12</v>
      </c>
      <c r="E8" s="14"/>
      <c r="F8" s="14"/>
      <c r="G8" s="14">
        <f t="shared" si="0"/>
        <v>0</v>
      </c>
    </row>
    <row r="9" spans="2:7" ht="14.25">
      <c r="B9" s="12"/>
      <c r="C9" s="12"/>
      <c r="D9" s="13" t="s">
        <v>13</v>
      </c>
      <c r="E9" s="14"/>
      <c r="F9" s="14"/>
      <c r="G9" s="14">
        <f t="shared" si="0"/>
        <v>0</v>
      </c>
    </row>
    <row r="10" spans="2:7" ht="14.25">
      <c r="B10" s="12"/>
      <c r="C10" s="12"/>
      <c r="D10" s="13" t="s">
        <v>14</v>
      </c>
      <c r="E10" s="14"/>
      <c r="F10" s="14"/>
      <c r="G10" s="14">
        <f t="shared" si="0"/>
        <v>0</v>
      </c>
    </row>
    <row r="11" spans="2:7" ht="14.25">
      <c r="B11" s="12"/>
      <c r="C11" s="12"/>
      <c r="D11" s="13" t="s">
        <v>15</v>
      </c>
      <c r="E11" s="14">
        <f>+E12+E13+E14+E15+E16+E17</f>
        <v>0</v>
      </c>
      <c r="F11" s="14">
        <f>+F12+F13+F14+F15+F16+F17</f>
        <v>0</v>
      </c>
      <c r="G11" s="14">
        <f t="shared" si="0"/>
        <v>0</v>
      </c>
    </row>
    <row r="12" spans="2:7" ht="14.25">
      <c r="B12" s="12"/>
      <c r="C12" s="12"/>
      <c r="D12" s="13" t="s">
        <v>12</v>
      </c>
      <c r="E12" s="14"/>
      <c r="F12" s="14"/>
      <c r="G12" s="14">
        <f t="shared" si="0"/>
        <v>0</v>
      </c>
    </row>
    <row r="13" spans="2:7" ht="14.25">
      <c r="B13" s="12"/>
      <c r="C13" s="12"/>
      <c r="D13" s="13" t="s">
        <v>16</v>
      </c>
      <c r="E13" s="14"/>
      <c r="F13" s="14"/>
      <c r="G13" s="14">
        <f t="shared" si="0"/>
        <v>0</v>
      </c>
    </row>
    <row r="14" spans="2:7" ht="14.25">
      <c r="B14" s="12"/>
      <c r="C14" s="12"/>
      <c r="D14" s="13" t="s">
        <v>17</v>
      </c>
      <c r="E14" s="14"/>
      <c r="F14" s="14"/>
      <c r="G14" s="14">
        <f t="shared" si="0"/>
        <v>0</v>
      </c>
    </row>
    <row r="15" spans="2:7" ht="14.25">
      <c r="B15" s="12"/>
      <c r="C15" s="12"/>
      <c r="D15" s="13" t="s">
        <v>18</v>
      </c>
      <c r="E15" s="14"/>
      <c r="F15" s="14"/>
      <c r="G15" s="14">
        <f t="shared" si="0"/>
        <v>0</v>
      </c>
    </row>
    <row r="16" spans="2:7" ht="14.25">
      <c r="B16" s="12"/>
      <c r="C16" s="12"/>
      <c r="D16" s="13" t="s">
        <v>19</v>
      </c>
      <c r="E16" s="14"/>
      <c r="F16" s="14"/>
      <c r="G16" s="14">
        <f t="shared" si="0"/>
        <v>0</v>
      </c>
    </row>
    <row r="17" spans="2:7" ht="14.25">
      <c r="B17" s="12"/>
      <c r="C17" s="12"/>
      <c r="D17" s="13" t="s">
        <v>20</v>
      </c>
      <c r="E17" s="14"/>
      <c r="F17" s="14"/>
      <c r="G17" s="14">
        <f t="shared" si="0"/>
        <v>0</v>
      </c>
    </row>
    <row r="18" spans="2:7" ht="14.25">
      <c r="B18" s="12"/>
      <c r="C18" s="12"/>
      <c r="D18" s="13" t="s">
        <v>21</v>
      </c>
      <c r="E18" s="14">
        <f>+E19+E20+E21+E22+E23+E24</f>
        <v>0</v>
      </c>
      <c r="F18" s="14">
        <f>+F19+F20+F21+F22+F23+F24</f>
        <v>0</v>
      </c>
      <c r="G18" s="14">
        <f t="shared" si="0"/>
        <v>0</v>
      </c>
    </row>
    <row r="19" spans="2:7" ht="14.25">
      <c r="B19" s="12"/>
      <c r="C19" s="12"/>
      <c r="D19" s="13" t="s">
        <v>12</v>
      </c>
      <c r="E19" s="14"/>
      <c r="F19" s="14"/>
      <c r="G19" s="14">
        <f t="shared" si="0"/>
        <v>0</v>
      </c>
    </row>
    <row r="20" spans="2:7" ht="14.25">
      <c r="B20" s="12"/>
      <c r="C20" s="12"/>
      <c r="D20" s="13" t="s">
        <v>16</v>
      </c>
      <c r="E20" s="14"/>
      <c r="F20" s="14"/>
      <c r="G20" s="14">
        <f t="shared" si="0"/>
        <v>0</v>
      </c>
    </row>
    <row r="21" spans="2:7" ht="14.25">
      <c r="B21" s="12"/>
      <c r="C21" s="12"/>
      <c r="D21" s="13" t="s">
        <v>17</v>
      </c>
      <c r="E21" s="14"/>
      <c r="F21" s="14"/>
      <c r="G21" s="14">
        <f t="shared" si="0"/>
        <v>0</v>
      </c>
    </row>
    <row r="22" spans="2:7" ht="14.25">
      <c r="B22" s="12"/>
      <c r="C22" s="12"/>
      <c r="D22" s="13" t="s">
        <v>18</v>
      </c>
      <c r="E22" s="14"/>
      <c r="F22" s="14"/>
      <c r="G22" s="14">
        <f t="shared" si="0"/>
        <v>0</v>
      </c>
    </row>
    <row r="23" spans="2:7" ht="14.25">
      <c r="B23" s="12"/>
      <c r="C23" s="12"/>
      <c r="D23" s="13" t="s">
        <v>19</v>
      </c>
      <c r="E23" s="14"/>
      <c r="F23" s="14"/>
      <c r="G23" s="14">
        <f t="shared" si="0"/>
        <v>0</v>
      </c>
    </row>
    <row r="24" spans="2:7" ht="14.25">
      <c r="B24" s="12"/>
      <c r="C24" s="12"/>
      <c r="D24" s="13" t="s">
        <v>20</v>
      </c>
      <c r="E24" s="14"/>
      <c r="F24" s="14"/>
      <c r="G24" s="14">
        <f t="shared" si="0"/>
        <v>0</v>
      </c>
    </row>
    <row r="25" spans="2:7" ht="14.25">
      <c r="B25" s="12"/>
      <c r="C25" s="12"/>
      <c r="D25" s="13" t="s">
        <v>22</v>
      </c>
      <c r="E25" s="14">
        <f>+E26+E27</f>
        <v>0</v>
      </c>
      <c r="F25" s="14">
        <f>+F26+F27</f>
        <v>0</v>
      </c>
      <c r="G25" s="14">
        <f t="shared" si="0"/>
        <v>0</v>
      </c>
    </row>
    <row r="26" spans="2:7" ht="14.25">
      <c r="B26" s="12"/>
      <c r="C26" s="12"/>
      <c r="D26" s="13" t="s">
        <v>23</v>
      </c>
      <c r="E26" s="14"/>
      <c r="F26" s="14"/>
      <c r="G26" s="14">
        <f t="shared" si="0"/>
        <v>0</v>
      </c>
    </row>
    <row r="27" spans="2:7" ht="14.25">
      <c r="B27" s="12"/>
      <c r="C27" s="12"/>
      <c r="D27" s="13" t="s">
        <v>24</v>
      </c>
      <c r="E27" s="14"/>
      <c r="F27" s="14"/>
      <c r="G27" s="14">
        <f t="shared" si="0"/>
        <v>0</v>
      </c>
    </row>
    <row r="28" spans="2:7" ht="14.25">
      <c r="B28" s="12"/>
      <c r="C28" s="12"/>
      <c r="D28" s="13" t="s">
        <v>25</v>
      </c>
      <c r="E28" s="14">
        <f>+E29+E30+E31</f>
        <v>0</v>
      </c>
      <c r="F28" s="14">
        <f>+F29+F30+F31</f>
        <v>0</v>
      </c>
      <c r="G28" s="14">
        <f t="shared" si="0"/>
        <v>0</v>
      </c>
    </row>
    <row r="29" spans="2:7" ht="14.25">
      <c r="B29" s="12"/>
      <c r="C29" s="12"/>
      <c r="D29" s="13" t="s">
        <v>26</v>
      </c>
      <c r="E29" s="14"/>
      <c r="F29" s="14"/>
      <c r="G29" s="14">
        <f t="shared" si="0"/>
        <v>0</v>
      </c>
    </row>
    <row r="30" spans="2:7" ht="14.25">
      <c r="B30" s="12"/>
      <c r="C30" s="12"/>
      <c r="D30" s="13" t="s">
        <v>27</v>
      </c>
      <c r="E30" s="14"/>
      <c r="F30" s="14"/>
      <c r="G30" s="14">
        <f t="shared" si="0"/>
        <v>0</v>
      </c>
    </row>
    <row r="31" spans="2:7" ht="14.25">
      <c r="B31" s="12"/>
      <c r="C31" s="12"/>
      <c r="D31" s="13" t="s">
        <v>28</v>
      </c>
      <c r="E31" s="14"/>
      <c r="F31" s="14"/>
      <c r="G31" s="14">
        <f t="shared" si="0"/>
        <v>0</v>
      </c>
    </row>
    <row r="32" spans="2:7" ht="14.25">
      <c r="B32" s="12"/>
      <c r="C32" s="12"/>
      <c r="D32" s="13" t="s">
        <v>29</v>
      </c>
      <c r="E32" s="14">
        <f>+E33+E34+E35+E36+E37+E38+E39+E40+E41+E42+E43</f>
        <v>0</v>
      </c>
      <c r="F32" s="14">
        <f>+F33+F34+F35+F36+F37+F38+F39+F40+F41+F42+F43</f>
        <v>0</v>
      </c>
      <c r="G32" s="14">
        <f t="shared" si="0"/>
        <v>0</v>
      </c>
    </row>
    <row r="33" spans="2:7" ht="14.25">
      <c r="B33" s="12"/>
      <c r="C33" s="12"/>
      <c r="D33" s="13" t="s">
        <v>30</v>
      </c>
      <c r="E33" s="14"/>
      <c r="F33" s="14"/>
      <c r="G33" s="14">
        <f t="shared" si="0"/>
        <v>0</v>
      </c>
    </row>
    <row r="34" spans="2:7" ht="14.25">
      <c r="B34" s="12"/>
      <c r="C34" s="12"/>
      <c r="D34" s="13" t="s">
        <v>31</v>
      </c>
      <c r="E34" s="14"/>
      <c r="F34" s="14"/>
      <c r="G34" s="14">
        <f t="shared" si="0"/>
        <v>0</v>
      </c>
    </row>
    <row r="35" spans="2:7" ht="14.25">
      <c r="B35" s="12"/>
      <c r="C35" s="12"/>
      <c r="D35" s="13" t="s">
        <v>32</v>
      </c>
      <c r="E35" s="14"/>
      <c r="F35" s="14"/>
      <c r="G35" s="14">
        <f t="shared" si="0"/>
        <v>0</v>
      </c>
    </row>
    <row r="36" spans="2:7" ht="14.25">
      <c r="B36" s="12"/>
      <c r="C36" s="12"/>
      <c r="D36" s="13" t="s">
        <v>33</v>
      </c>
      <c r="E36" s="14"/>
      <c r="F36" s="14"/>
      <c r="G36" s="14">
        <f t="shared" si="0"/>
        <v>0</v>
      </c>
    </row>
    <row r="37" spans="2:7" ht="14.25">
      <c r="B37" s="12"/>
      <c r="C37" s="12"/>
      <c r="D37" s="13" t="s">
        <v>34</v>
      </c>
      <c r="E37" s="14"/>
      <c r="F37" s="14"/>
      <c r="G37" s="14">
        <f t="shared" si="0"/>
        <v>0</v>
      </c>
    </row>
    <row r="38" spans="2:7" ht="14.25">
      <c r="B38" s="12"/>
      <c r="C38" s="12"/>
      <c r="D38" s="13" t="s">
        <v>35</v>
      </c>
      <c r="E38" s="14"/>
      <c r="F38" s="14"/>
      <c r="G38" s="14">
        <f t="shared" si="0"/>
        <v>0</v>
      </c>
    </row>
    <row r="39" spans="2:7" ht="14.25">
      <c r="B39" s="12"/>
      <c r="C39" s="12"/>
      <c r="D39" s="13" t="s">
        <v>36</v>
      </c>
      <c r="E39" s="14"/>
      <c r="F39" s="14"/>
      <c r="G39" s="14">
        <f t="shared" si="0"/>
        <v>0</v>
      </c>
    </row>
    <row r="40" spans="2:7" ht="14.25">
      <c r="B40" s="12"/>
      <c r="C40" s="12"/>
      <c r="D40" s="13" t="s">
        <v>37</v>
      </c>
      <c r="E40" s="14"/>
      <c r="F40" s="14"/>
      <c r="G40" s="14">
        <f t="shared" si="0"/>
        <v>0</v>
      </c>
    </row>
    <row r="41" spans="2:7" ht="14.25">
      <c r="B41" s="12"/>
      <c r="C41" s="12"/>
      <c r="D41" s="13" t="s">
        <v>38</v>
      </c>
      <c r="E41" s="14"/>
      <c r="F41" s="14"/>
      <c r="G41" s="14">
        <f t="shared" si="0"/>
        <v>0</v>
      </c>
    </row>
    <row r="42" spans="2:7" ht="14.25">
      <c r="B42" s="12"/>
      <c r="C42" s="12"/>
      <c r="D42" s="13" t="s">
        <v>39</v>
      </c>
      <c r="E42" s="14"/>
      <c r="F42" s="14"/>
      <c r="G42" s="14">
        <f t="shared" si="0"/>
        <v>0</v>
      </c>
    </row>
    <row r="43" spans="2:7" ht="14.25">
      <c r="B43" s="12"/>
      <c r="C43" s="12"/>
      <c r="D43" s="13" t="s">
        <v>40</v>
      </c>
      <c r="E43" s="14"/>
      <c r="F43" s="14"/>
      <c r="G43" s="14">
        <f t="shared" si="0"/>
        <v>0</v>
      </c>
    </row>
    <row r="44" spans="2:7" ht="14.25">
      <c r="B44" s="12"/>
      <c r="C44" s="12"/>
      <c r="D44" s="13" t="s">
        <v>41</v>
      </c>
      <c r="E44" s="14">
        <f>+E45+E46+E47+E48+E49+E50+E51</f>
        <v>0</v>
      </c>
      <c r="F44" s="14">
        <f>+F45+F46+F47+F48+F49+F50+F51</f>
        <v>0</v>
      </c>
      <c r="G44" s="14">
        <f t="shared" si="0"/>
        <v>0</v>
      </c>
    </row>
    <row r="45" spans="2:7" ht="14.25">
      <c r="B45" s="12"/>
      <c r="C45" s="12"/>
      <c r="D45" s="13" t="s">
        <v>42</v>
      </c>
      <c r="E45" s="14"/>
      <c r="F45" s="14"/>
      <c r="G45" s="14">
        <f t="shared" si="0"/>
        <v>0</v>
      </c>
    </row>
    <row r="46" spans="2:7" ht="14.25">
      <c r="B46" s="12"/>
      <c r="C46" s="12"/>
      <c r="D46" s="13" t="s">
        <v>43</v>
      </c>
      <c r="E46" s="14"/>
      <c r="F46" s="14"/>
      <c r="G46" s="14">
        <f t="shared" si="0"/>
        <v>0</v>
      </c>
    </row>
    <row r="47" spans="2:7" ht="14.25">
      <c r="B47" s="12"/>
      <c r="C47" s="12"/>
      <c r="D47" s="13" t="s">
        <v>44</v>
      </c>
      <c r="E47" s="14"/>
      <c r="F47" s="14"/>
      <c r="G47" s="14">
        <f t="shared" si="0"/>
        <v>0</v>
      </c>
    </row>
    <row r="48" spans="2:7" ht="14.25">
      <c r="B48" s="12"/>
      <c r="C48" s="12"/>
      <c r="D48" s="13" t="s">
        <v>45</v>
      </c>
      <c r="E48" s="14"/>
      <c r="F48" s="14"/>
      <c r="G48" s="14">
        <f t="shared" si="0"/>
        <v>0</v>
      </c>
    </row>
    <row r="49" spans="2:7" ht="14.25">
      <c r="B49" s="12"/>
      <c r="C49" s="12"/>
      <c r="D49" s="13" t="s">
        <v>46</v>
      </c>
      <c r="E49" s="14"/>
      <c r="F49" s="14"/>
      <c r="G49" s="14">
        <f t="shared" si="0"/>
        <v>0</v>
      </c>
    </row>
    <row r="50" spans="2:7" ht="14.25">
      <c r="B50" s="12"/>
      <c r="C50" s="12"/>
      <c r="D50" s="13" t="s">
        <v>47</v>
      </c>
      <c r="E50" s="14"/>
      <c r="F50" s="14"/>
      <c r="G50" s="14">
        <f t="shared" si="0"/>
        <v>0</v>
      </c>
    </row>
    <row r="51" spans="2:7" ht="14.25">
      <c r="B51" s="12"/>
      <c r="C51" s="12"/>
      <c r="D51" s="13" t="s">
        <v>48</v>
      </c>
      <c r="E51" s="14"/>
      <c r="F51" s="14"/>
      <c r="G51" s="14">
        <f t="shared" si="0"/>
        <v>0</v>
      </c>
    </row>
    <row r="52" spans="2:7" ht="14.25">
      <c r="B52" s="12"/>
      <c r="C52" s="12"/>
      <c r="D52" s="13" t="s">
        <v>49</v>
      </c>
      <c r="E52" s="14"/>
      <c r="F52" s="14"/>
      <c r="G52" s="14">
        <f t="shared" si="0"/>
        <v>0</v>
      </c>
    </row>
    <row r="53" spans="2:7" ht="14.25">
      <c r="B53" s="12"/>
      <c r="C53" s="12"/>
      <c r="D53" s="13" t="s">
        <v>50</v>
      </c>
      <c r="E53" s="14">
        <f>+E54+E59+E65</f>
        <v>0</v>
      </c>
      <c r="F53" s="14">
        <f>+F54+F59+F65</f>
        <v>0</v>
      </c>
      <c r="G53" s="14">
        <f t="shared" si="0"/>
        <v>0</v>
      </c>
    </row>
    <row r="54" spans="2:7" ht="14.25">
      <c r="B54" s="12"/>
      <c r="C54" s="12"/>
      <c r="D54" s="13" t="s">
        <v>51</v>
      </c>
      <c r="E54" s="14">
        <f>+E55+E56+E57+E58</f>
        <v>0</v>
      </c>
      <c r="F54" s="14">
        <f>+F55+F56+F57+F58</f>
        <v>0</v>
      </c>
      <c r="G54" s="14">
        <f t="shared" si="0"/>
        <v>0</v>
      </c>
    </row>
    <row r="55" spans="2:7" ht="14.25">
      <c r="B55" s="12"/>
      <c r="C55" s="12"/>
      <c r="D55" s="13" t="s">
        <v>52</v>
      </c>
      <c r="E55" s="14"/>
      <c r="F55" s="14"/>
      <c r="G55" s="14">
        <f t="shared" si="0"/>
        <v>0</v>
      </c>
    </row>
    <row r="56" spans="2:7" ht="14.25">
      <c r="B56" s="12"/>
      <c r="C56" s="12"/>
      <c r="D56" s="13" t="s">
        <v>26</v>
      </c>
      <c r="E56" s="14"/>
      <c r="F56" s="14"/>
      <c r="G56" s="14">
        <f t="shared" si="0"/>
        <v>0</v>
      </c>
    </row>
    <row r="57" spans="2:7" ht="14.25">
      <c r="B57" s="12"/>
      <c r="C57" s="12"/>
      <c r="D57" s="13" t="s">
        <v>40</v>
      </c>
      <c r="E57" s="14"/>
      <c r="F57" s="14"/>
      <c r="G57" s="14">
        <f t="shared" si="0"/>
        <v>0</v>
      </c>
    </row>
    <row r="58" spans="2:7" ht="14.25">
      <c r="B58" s="12"/>
      <c r="C58" s="12"/>
      <c r="D58" s="13" t="s">
        <v>48</v>
      </c>
      <c r="E58" s="14"/>
      <c r="F58" s="14"/>
      <c r="G58" s="14">
        <f t="shared" si="0"/>
        <v>0</v>
      </c>
    </row>
    <row r="59" spans="2:7" ht="14.25">
      <c r="B59" s="12"/>
      <c r="C59" s="12"/>
      <c r="D59" s="13" t="s">
        <v>53</v>
      </c>
      <c r="E59" s="14">
        <f>+E60+E61+E62+E63+E64</f>
        <v>0</v>
      </c>
      <c r="F59" s="14">
        <f>+F60+F61+F62+F63+F64</f>
        <v>0</v>
      </c>
      <c r="G59" s="14">
        <f t="shared" si="0"/>
        <v>0</v>
      </c>
    </row>
    <row r="60" spans="2:7" ht="14.25">
      <c r="B60" s="12"/>
      <c r="C60" s="12"/>
      <c r="D60" s="13" t="s">
        <v>54</v>
      </c>
      <c r="E60" s="14"/>
      <c r="F60" s="14"/>
      <c r="G60" s="14">
        <f t="shared" si="0"/>
        <v>0</v>
      </c>
    </row>
    <row r="61" spans="2:7" ht="14.25">
      <c r="B61" s="12"/>
      <c r="C61" s="12"/>
      <c r="D61" s="13" t="s">
        <v>40</v>
      </c>
      <c r="E61" s="14"/>
      <c r="F61" s="14"/>
      <c r="G61" s="14">
        <f t="shared" si="0"/>
        <v>0</v>
      </c>
    </row>
    <row r="62" spans="2:7" ht="14.25">
      <c r="B62" s="12"/>
      <c r="C62" s="12"/>
      <c r="D62" s="13" t="s">
        <v>42</v>
      </c>
      <c r="E62" s="14"/>
      <c r="F62" s="14"/>
      <c r="G62" s="14">
        <f t="shared" si="0"/>
        <v>0</v>
      </c>
    </row>
    <row r="63" spans="2:7" ht="14.25">
      <c r="B63" s="12"/>
      <c r="C63" s="12"/>
      <c r="D63" s="13" t="s">
        <v>43</v>
      </c>
      <c r="E63" s="14"/>
      <c r="F63" s="14"/>
      <c r="G63" s="14">
        <f t="shared" si="0"/>
        <v>0</v>
      </c>
    </row>
    <row r="64" spans="2:7" ht="14.25">
      <c r="B64" s="12"/>
      <c r="C64" s="12"/>
      <c r="D64" s="13" t="s">
        <v>48</v>
      </c>
      <c r="E64" s="14"/>
      <c r="F64" s="14"/>
      <c r="G64" s="14">
        <f t="shared" si="0"/>
        <v>0</v>
      </c>
    </row>
    <row r="65" spans="2:7" ht="14.25">
      <c r="B65" s="12"/>
      <c r="C65" s="12"/>
      <c r="D65" s="13" t="s">
        <v>41</v>
      </c>
      <c r="E65" s="14">
        <f>+E66+E67+E68</f>
        <v>0</v>
      </c>
      <c r="F65" s="14">
        <f>+F66+F67+F68</f>
        <v>0</v>
      </c>
      <c r="G65" s="14">
        <f t="shared" si="0"/>
        <v>0</v>
      </c>
    </row>
    <row r="66" spans="2:7" ht="14.25">
      <c r="B66" s="12"/>
      <c r="C66" s="12"/>
      <c r="D66" s="13" t="s">
        <v>54</v>
      </c>
      <c r="E66" s="14"/>
      <c r="F66" s="14"/>
      <c r="G66" s="14">
        <f t="shared" si="0"/>
        <v>0</v>
      </c>
    </row>
    <row r="67" spans="2:7" ht="14.25">
      <c r="B67" s="12"/>
      <c r="C67" s="12"/>
      <c r="D67" s="13" t="s">
        <v>40</v>
      </c>
      <c r="E67" s="14"/>
      <c r="F67" s="14"/>
      <c r="G67" s="14">
        <f t="shared" si="0"/>
        <v>0</v>
      </c>
    </row>
    <row r="68" spans="2:7" ht="14.25">
      <c r="B68" s="12"/>
      <c r="C68" s="12"/>
      <c r="D68" s="13" t="s">
        <v>48</v>
      </c>
      <c r="E68" s="14"/>
      <c r="F68" s="14"/>
      <c r="G68" s="14">
        <f t="shared" si="0"/>
        <v>0</v>
      </c>
    </row>
    <row r="69" spans="2:7" ht="14.25">
      <c r="B69" s="12"/>
      <c r="C69" s="12"/>
      <c r="D69" s="13" t="s">
        <v>55</v>
      </c>
      <c r="E69" s="14">
        <f>+E70+E73+E74</f>
        <v>0</v>
      </c>
      <c r="F69" s="14">
        <f>+F70+F73+F74</f>
        <v>0</v>
      </c>
      <c r="G69" s="14">
        <f t="shared" si="0"/>
        <v>0</v>
      </c>
    </row>
    <row r="70" spans="2:7" ht="14.25">
      <c r="B70" s="12"/>
      <c r="C70" s="12"/>
      <c r="D70" s="13" t="s">
        <v>56</v>
      </c>
      <c r="E70" s="14">
        <f>+E71+E72</f>
        <v>0</v>
      </c>
      <c r="F70" s="14">
        <f>+F71+F72</f>
        <v>0</v>
      </c>
      <c r="G70" s="14">
        <f t="shared" si="0"/>
        <v>0</v>
      </c>
    </row>
    <row r="71" spans="2:7" ht="14.25">
      <c r="B71" s="12"/>
      <c r="C71" s="12"/>
      <c r="D71" s="13" t="s">
        <v>52</v>
      </c>
      <c r="E71" s="14"/>
      <c r="F71" s="14"/>
      <c r="G71" s="14">
        <f t="shared" ref="G71:G134" si="1">E71-F71</f>
        <v>0</v>
      </c>
    </row>
    <row r="72" spans="2:7" ht="14.25">
      <c r="B72" s="12"/>
      <c r="C72" s="12"/>
      <c r="D72" s="13" t="s">
        <v>26</v>
      </c>
      <c r="E72" s="14"/>
      <c r="F72" s="14"/>
      <c r="G72" s="14">
        <f t="shared" si="1"/>
        <v>0</v>
      </c>
    </row>
    <row r="73" spans="2:7" ht="14.25">
      <c r="B73" s="12"/>
      <c r="C73" s="12"/>
      <c r="D73" s="13" t="s">
        <v>57</v>
      </c>
      <c r="E73" s="14"/>
      <c r="F73" s="14"/>
      <c r="G73" s="14">
        <f t="shared" si="1"/>
        <v>0</v>
      </c>
    </row>
    <row r="74" spans="2:7" ht="14.25">
      <c r="B74" s="12"/>
      <c r="C74" s="12"/>
      <c r="D74" s="13" t="s">
        <v>41</v>
      </c>
      <c r="E74" s="14">
        <f>+E75+E76+E77+E78+E79</f>
        <v>0</v>
      </c>
      <c r="F74" s="14">
        <f>+F75+F76+F77+F78+F79</f>
        <v>0</v>
      </c>
      <c r="G74" s="14">
        <f t="shared" si="1"/>
        <v>0</v>
      </c>
    </row>
    <row r="75" spans="2:7" ht="14.25">
      <c r="B75" s="12"/>
      <c r="C75" s="12"/>
      <c r="D75" s="13" t="s">
        <v>42</v>
      </c>
      <c r="E75" s="14"/>
      <c r="F75" s="14"/>
      <c r="G75" s="14">
        <f t="shared" si="1"/>
        <v>0</v>
      </c>
    </row>
    <row r="76" spans="2:7" ht="14.25">
      <c r="B76" s="12"/>
      <c r="C76" s="12"/>
      <c r="D76" s="13" t="s">
        <v>43</v>
      </c>
      <c r="E76" s="14"/>
      <c r="F76" s="14"/>
      <c r="G76" s="14">
        <f t="shared" si="1"/>
        <v>0</v>
      </c>
    </row>
    <row r="77" spans="2:7" ht="14.25">
      <c r="B77" s="12"/>
      <c r="C77" s="12"/>
      <c r="D77" s="13" t="s">
        <v>46</v>
      </c>
      <c r="E77" s="14"/>
      <c r="F77" s="14"/>
      <c r="G77" s="14">
        <f t="shared" si="1"/>
        <v>0</v>
      </c>
    </row>
    <row r="78" spans="2:7" ht="14.25">
      <c r="B78" s="12"/>
      <c r="C78" s="12"/>
      <c r="D78" s="13" t="s">
        <v>47</v>
      </c>
      <c r="E78" s="14"/>
      <c r="F78" s="14"/>
      <c r="G78" s="14">
        <f t="shared" si="1"/>
        <v>0</v>
      </c>
    </row>
    <row r="79" spans="2:7" ht="14.25">
      <c r="B79" s="12"/>
      <c r="C79" s="12"/>
      <c r="D79" s="13" t="s">
        <v>48</v>
      </c>
      <c r="E79" s="14"/>
      <c r="F79" s="14"/>
      <c r="G79" s="14">
        <f t="shared" si="1"/>
        <v>0</v>
      </c>
    </row>
    <row r="80" spans="2:7" ht="14.25">
      <c r="B80" s="12"/>
      <c r="C80" s="12"/>
      <c r="D80" s="13" t="s">
        <v>58</v>
      </c>
      <c r="E80" s="14">
        <f>+E81+E84+E87+E90+E93+E94+E98+E99</f>
        <v>0</v>
      </c>
      <c r="F80" s="14">
        <f>+F81+F84+F87+F90+F93+F94+F98+F99</f>
        <v>0</v>
      </c>
      <c r="G80" s="14">
        <f t="shared" si="1"/>
        <v>0</v>
      </c>
    </row>
    <row r="81" spans="2:7" ht="14.25">
      <c r="B81" s="12"/>
      <c r="C81" s="12"/>
      <c r="D81" s="13" t="s">
        <v>59</v>
      </c>
      <c r="E81" s="14">
        <f>+E82+E83</f>
        <v>0</v>
      </c>
      <c r="F81" s="14">
        <f>+F82+F83</f>
        <v>0</v>
      </c>
      <c r="G81" s="14">
        <f t="shared" si="1"/>
        <v>0</v>
      </c>
    </row>
    <row r="82" spans="2:7" ht="14.25">
      <c r="B82" s="12"/>
      <c r="C82" s="12"/>
      <c r="D82" s="13" t="s">
        <v>60</v>
      </c>
      <c r="E82" s="14"/>
      <c r="F82" s="14"/>
      <c r="G82" s="14">
        <f t="shared" si="1"/>
        <v>0</v>
      </c>
    </row>
    <row r="83" spans="2:7" ht="14.25">
      <c r="B83" s="12"/>
      <c r="C83" s="12"/>
      <c r="D83" s="13" t="s">
        <v>61</v>
      </c>
      <c r="E83" s="14"/>
      <c r="F83" s="14"/>
      <c r="G83" s="14">
        <f t="shared" si="1"/>
        <v>0</v>
      </c>
    </row>
    <row r="84" spans="2:7" ht="14.25">
      <c r="B84" s="12"/>
      <c r="C84" s="12"/>
      <c r="D84" s="13" t="s">
        <v>62</v>
      </c>
      <c r="E84" s="14">
        <f>+E85+E86</f>
        <v>0</v>
      </c>
      <c r="F84" s="14">
        <f>+F85+F86</f>
        <v>0</v>
      </c>
      <c r="G84" s="14">
        <f t="shared" si="1"/>
        <v>0</v>
      </c>
    </row>
    <row r="85" spans="2:7" ht="14.25">
      <c r="B85" s="12"/>
      <c r="C85" s="12"/>
      <c r="D85" s="13" t="s">
        <v>63</v>
      </c>
      <c r="E85" s="14"/>
      <c r="F85" s="14"/>
      <c r="G85" s="14">
        <f t="shared" si="1"/>
        <v>0</v>
      </c>
    </row>
    <row r="86" spans="2:7" ht="14.25">
      <c r="B86" s="12"/>
      <c r="C86" s="12"/>
      <c r="D86" s="13" t="s">
        <v>61</v>
      </c>
      <c r="E86" s="14"/>
      <c r="F86" s="14"/>
      <c r="G86" s="14">
        <f t="shared" si="1"/>
        <v>0</v>
      </c>
    </row>
    <row r="87" spans="2:7" ht="14.25">
      <c r="B87" s="12"/>
      <c r="C87" s="12"/>
      <c r="D87" s="13" t="s">
        <v>64</v>
      </c>
      <c r="E87" s="14">
        <f>+E88+E89</f>
        <v>0</v>
      </c>
      <c r="F87" s="14">
        <f>+F88+F89</f>
        <v>0</v>
      </c>
      <c r="G87" s="14">
        <f t="shared" si="1"/>
        <v>0</v>
      </c>
    </row>
    <row r="88" spans="2:7" ht="14.25">
      <c r="B88" s="12"/>
      <c r="C88" s="12"/>
      <c r="D88" s="13" t="s">
        <v>65</v>
      </c>
      <c r="E88" s="14"/>
      <c r="F88" s="14"/>
      <c r="G88" s="14">
        <f t="shared" si="1"/>
        <v>0</v>
      </c>
    </row>
    <row r="89" spans="2:7" ht="14.25">
      <c r="B89" s="12"/>
      <c r="C89" s="12"/>
      <c r="D89" s="13" t="s">
        <v>61</v>
      </c>
      <c r="E89" s="14"/>
      <c r="F89" s="14"/>
      <c r="G89" s="14">
        <f t="shared" si="1"/>
        <v>0</v>
      </c>
    </row>
    <row r="90" spans="2:7" ht="14.25">
      <c r="B90" s="12"/>
      <c r="C90" s="12"/>
      <c r="D90" s="13" t="s">
        <v>66</v>
      </c>
      <c r="E90" s="14">
        <f>+E91+E92</f>
        <v>0</v>
      </c>
      <c r="F90" s="14">
        <f>+F91+F92</f>
        <v>0</v>
      </c>
      <c r="G90" s="14">
        <f t="shared" si="1"/>
        <v>0</v>
      </c>
    </row>
    <row r="91" spans="2:7" ht="14.25">
      <c r="B91" s="12"/>
      <c r="C91" s="12"/>
      <c r="D91" s="13" t="s">
        <v>67</v>
      </c>
      <c r="E91" s="14"/>
      <c r="F91" s="14"/>
      <c r="G91" s="14">
        <f t="shared" si="1"/>
        <v>0</v>
      </c>
    </row>
    <row r="92" spans="2:7" ht="14.25">
      <c r="B92" s="12"/>
      <c r="C92" s="12"/>
      <c r="D92" s="13" t="s">
        <v>61</v>
      </c>
      <c r="E92" s="14"/>
      <c r="F92" s="14"/>
      <c r="G92" s="14">
        <f t="shared" si="1"/>
        <v>0</v>
      </c>
    </row>
    <row r="93" spans="2:7" ht="14.25">
      <c r="B93" s="12"/>
      <c r="C93" s="12"/>
      <c r="D93" s="13" t="s">
        <v>68</v>
      </c>
      <c r="E93" s="14"/>
      <c r="F93" s="14"/>
      <c r="G93" s="14">
        <f t="shared" si="1"/>
        <v>0</v>
      </c>
    </row>
    <row r="94" spans="2:7" ht="14.25">
      <c r="B94" s="12"/>
      <c r="C94" s="12"/>
      <c r="D94" s="13" t="s">
        <v>29</v>
      </c>
      <c r="E94" s="14">
        <f>+E95+E96+E97</f>
        <v>0</v>
      </c>
      <c r="F94" s="14">
        <f>+F95+F96+F97</f>
        <v>0</v>
      </c>
      <c r="G94" s="14">
        <f t="shared" si="1"/>
        <v>0</v>
      </c>
    </row>
    <row r="95" spans="2:7" ht="14.25">
      <c r="B95" s="12"/>
      <c r="C95" s="12"/>
      <c r="D95" s="13" t="s">
        <v>69</v>
      </c>
      <c r="E95" s="14"/>
      <c r="F95" s="14"/>
      <c r="G95" s="14">
        <f t="shared" si="1"/>
        <v>0</v>
      </c>
    </row>
    <row r="96" spans="2:7" ht="14.25">
      <c r="B96" s="12"/>
      <c r="C96" s="12"/>
      <c r="D96" s="13" t="s">
        <v>70</v>
      </c>
      <c r="E96" s="14"/>
      <c r="F96" s="14"/>
      <c r="G96" s="14">
        <f t="shared" si="1"/>
        <v>0</v>
      </c>
    </row>
    <row r="97" spans="2:7" ht="14.25">
      <c r="B97" s="12"/>
      <c r="C97" s="12"/>
      <c r="D97" s="13" t="s">
        <v>40</v>
      </c>
      <c r="E97" s="14"/>
      <c r="F97" s="14"/>
      <c r="G97" s="14">
        <f t="shared" si="1"/>
        <v>0</v>
      </c>
    </row>
    <row r="98" spans="2:7" ht="14.25">
      <c r="B98" s="12"/>
      <c r="C98" s="12"/>
      <c r="D98" s="13" t="s">
        <v>57</v>
      </c>
      <c r="E98" s="14"/>
      <c r="F98" s="14"/>
      <c r="G98" s="14">
        <f t="shared" si="1"/>
        <v>0</v>
      </c>
    </row>
    <row r="99" spans="2:7" ht="14.25">
      <c r="B99" s="12"/>
      <c r="C99" s="12"/>
      <c r="D99" s="13" t="s">
        <v>41</v>
      </c>
      <c r="E99" s="14">
        <f>+E100+E101+E102+E103+E104</f>
        <v>0</v>
      </c>
      <c r="F99" s="14">
        <f>+F100+F101+F102+F103+F104</f>
        <v>0</v>
      </c>
      <c r="G99" s="14">
        <f t="shared" si="1"/>
        <v>0</v>
      </c>
    </row>
    <row r="100" spans="2:7" ht="14.25">
      <c r="B100" s="12"/>
      <c r="C100" s="12"/>
      <c r="D100" s="13" t="s">
        <v>42</v>
      </c>
      <c r="E100" s="14"/>
      <c r="F100" s="14"/>
      <c r="G100" s="14">
        <f t="shared" si="1"/>
        <v>0</v>
      </c>
    </row>
    <row r="101" spans="2:7" ht="14.25">
      <c r="B101" s="12"/>
      <c r="C101" s="12"/>
      <c r="D101" s="13" t="s">
        <v>43</v>
      </c>
      <c r="E101" s="14"/>
      <c r="F101" s="14"/>
      <c r="G101" s="14">
        <f t="shared" si="1"/>
        <v>0</v>
      </c>
    </row>
    <row r="102" spans="2:7" ht="14.25">
      <c r="B102" s="12"/>
      <c r="C102" s="12"/>
      <c r="D102" s="13" t="s">
        <v>46</v>
      </c>
      <c r="E102" s="14"/>
      <c r="F102" s="14"/>
      <c r="G102" s="14">
        <f t="shared" si="1"/>
        <v>0</v>
      </c>
    </row>
    <row r="103" spans="2:7" ht="14.25">
      <c r="B103" s="12"/>
      <c r="C103" s="12"/>
      <c r="D103" s="13" t="s">
        <v>47</v>
      </c>
      <c r="E103" s="14"/>
      <c r="F103" s="14"/>
      <c r="G103" s="14">
        <f t="shared" si="1"/>
        <v>0</v>
      </c>
    </row>
    <row r="104" spans="2:7" ht="14.25">
      <c r="B104" s="12"/>
      <c r="C104" s="12"/>
      <c r="D104" s="13" t="s">
        <v>48</v>
      </c>
      <c r="E104" s="14"/>
      <c r="F104" s="14"/>
      <c r="G104" s="14">
        <f t="shared" si="1"/>
        <v>0</v>
      </c>
    </row>
    <row r="105" spans="2:7" ht="14.25">
      <c r="B105" s="12"/>
      <c r="C105" s="12"/>
      <c r="D105" s="13" t="s">
        <v>71</v>
      </c>
      <c r="E105" s="14"/>
      <c r="F105" s="14"/>
      <c r="G105" s="14">
        <f t="shared" si="1"/>
        <v>0</v>
      </c>
    </row>
    <row r="106" spans="2:7" ht="14.25">
      <c r="B106" s="12"/>
      <c r="C106" s="12"/>
      <c r="D106" s="13" t="s">
        <v>72</v>
      </c>
      <c r="E106" s="14"/>
      <c r="F106" s="14"/>
      <c r="G106" s="14">
        <f t="shared" si="1"/>
        <v>0</v>
      </c>
    </row>
    <row r="107" spans="2:7" ht="14.25">
      <c r="B107" s="12"/>
      <c r="C107" s="12"/>
      <c r="D107" s="13" t="s">
        <v>73</v>
      </c>
      <c r="E107" s="14">
        <f>+E108+E109+E118+E123+E124+E128+E129+E135</f>
        <v>0</v>
      </c>
      <c r="F107" s="14">
        <f>+F108+F109+F118+F123+F124+F128+F129+F135</f>
        <v>0</v>
      </c>
      <c r="G107" s="14">
        <f t="shared" si="1"/>
        <v>0</v>
      </c>
    </row>
    <row r="108" spans="2:7" ht="14.25">
      <c r="B108" s="12"/>
      <c r="C108" s="12"/>
      <c r="D108" s="13" t="s">
        <v>74</v>
      </c>
      <c r="E108" s="14"/>
      <c r="F108" s="14"/>
      <c r="G108" s="14">
        <f t="shared" si="1"/>
        <v>0</v>
      </c>
    </row>
    <row r="109" spans="2:7" ht="14.25">
      <c r="B109" s="12"/>
      <c r="C109" s="12"/>
      <c r="D109" s="13" t="s">
        <v>75</v>
      </c>
      <c r="E109" s="14">
        <f>+E110+E111+E112+E113+E114+E115+E116+E117</f>
        <v>0</v>
      </c>
      <c r="F109" s="14">
        <f>+F110+F111+F112+F113+F114+F115+F116+F117</f>
        <v>0</v>
      </c>
      <c r="G109" s="14">
        <f t="shared" si="1"/>
        <v>0</v>
      </c>
    </row>
    <row r="110" spans="2:7" ht="14.25">
      <c r="B110" s="12"/>
      <c r="C110" s="12"/>
      <c r="D110" s="13" t="s">
        <v>76</v>
      </c>
      <c r="E110" s="14"/>
      <c r="F110" s="14"/>
      <c r="G110" s="14">
        <f t="shared" si="1"/>
        <v>0</v>
      </c>
    </row>
    <row r="111" spans="2:7" ht="14.25">
      <c r="B111" s="12"/>
      <c r="C111" s="12"/>
      <c r="D111" s="13" t="s">
        <v>77</v>
      </c>
      <c r="E111" s="14"/>
      <c r="F111" s="14"/>
      <c r="G111" s="14">
        <f t="shared" si="1"/>
        <v>0</v>
      </c>
    </row>
    <row r="112" spans="2:7" ht="14.25">
      <c r="B112" s="12"/>
      <c r="C112" s="12"/>
      <c r="D112" s="13" t="s">
        <v>78</v>
      </c>
      <c r="E112" s="14"/>
      <c r="F112" s="14"/>
      <c r="G112" s="14">
        <f t="shared" si="1"/>
        <v>0</v>
      </c>
    </row>
    <row r="113" spans="2:7" ht="14.25">
      <c r="B113" s="12"/>
      <c r="C113" s="12"/>
      <c r="D113" s="13" t="s">
        <v>79</v>
      </c>
      <c r="E113" s="14"/>
      <c r="F113" s="14"/>
      <c r="G113" s="14">
        <f t="shared" si="1"/>
        <v>0</v>
      </c>
    </row>
    <row r="114" spans="2:7" ht="14.25">
      <c r="B114" s="12"/>
      <c r="C114" s="12"/>
      <c r="D114" s="13" t="s">
        <v>80</v>
      </c>
      <c r="E114" s="14"/>
      <c r="F114" s="14"/>
      <c r="G114" s="14">
        <f t="shared" si="1"/>
        <v>0</v>
      </c>
    </row>
    <row r="115" spans="2:7" ht="14.25">
      <c r="B115" s="12"/>
      <c r="C115" s="12"/>
      <c r="D115" s="13" t="s">
        <v>81</v>
      </c>
      <c r="E115" s="14"/>
      <c r="F115" s="14"/>
      <c r="G115" s="14">
        <f t="shared" si="1"/>
        <v>0</v>
      </c>
    </row>
    <row r="116" spans="2:7" ht="14.25">
      <c r="B116" s="12"/>
      <c r="C116" s="12"/>
      <c r="D116" s="13" t="s">
        <v>82</v>
      </c>
      <c r="E116" s="14"/>
      <c r="F116" s="14"/>
      <c r="G116" s="14">
        <f t="shared" si="1"/>
        <v>0</v>
      </c>
    </row>
    <row r="117" spans="2:7" ht="14.25">
      <c r="B117" s="12"/>
      <c r="C117" s="12"/>
      <c r="D117" s="13" t="s">
        <v>83</v>
      </c>
      <c r="E117" s="14"/>
      <c r="F117" s="14"/>
      <c r="G117" s="14">
        <f t="shared" si="1"/>
        <v>0</v>
      </c>
    </row>
    <row r="118" spans="2:7" ht="14.25">
      <c r="B118" s="12"/>
      <c r="C118" s="12"/>
      <c r="D118" s="13" t="s">
        <v>84</v>
      </c>
      <c r="E118" s="14">
        <f>+E119+E120+E121+E122</f>
        <v>0</v>
      </c>
      <c r="F118" s="14">
        <f>+F119+F120+F121+F122</f>
        <v>0</v>
      </c>
      <c r="G118" s="14">
        <f t="shared" si="1"/>
        <v>0</v>
      </c>
    </row>
    <row r="119" spans="2:7" ht="14.25">
      <c r="B119" s="12"/>
      <c r="C119" s="12"/>
      <c r="D119" s="13" t="s">
        <v>85</v>
      </c>
      <c r="E119" s="14"/>
      <c r="F119" s="14"/>
      <c r="G119" s="14">
        <f t="shared" si="1"/>
        <v>0</v>
      </c>
    </row>
    <row r="120" spans="2:7" ht="14.25">
      <c r="B120" s="12"/>
      <c r="C120" s="12"/>
      <c r="D120" s="13" t="s">
        <v>86</v>
      </c>
      <c r="E120" s="14"/>
      <c r="F120" s="14"/>
      <c r="G120" s="14">
        <f t="shared" si="1"/>
        <v>0</v>
      </c>
    </row>
    <row r="121" spans="2:7" ht="14.25">
      <c r="B121" s="12"/>
      <c r="C121" s="12"/>
      <c r="D121" s="13" t="s">
        <v>87</v>
      </c>
      <c r="E121" s="14"/>
      <c r="F121" s="14"/>
      <c r="G121" s="14">
        <f t="shared" si="1"/>
        <v>0</v>
      </c>
    </row>
    <row r="122" spans="2:7" ht="14.25">
      <c r="B122" s="12"/>
      <c r="C122" s="12"/>
      <c r="D122" s="13" t="s">
        <v>88</v>
      </c>
      <c r="E122" s="14"/>
      <c r="F122" s="14"/>
      <c r="G122" s="14">
        <f t="shared" si="1"/>
        <v>0</v>
      </c>
    </row>
    <row r="123" spans="2:7" ht="14.25">
      <c r="B123" s="12"/>
      <c r="C123" s="12"/>
      <c r="D123" s="13" t="s">
        <v>89</v>
      </c>
      <c r="E123" s="14"/>
      <c r="F123" s="14"/>
      <c r="G123" s="14">
        <f t="shared" si="1"/>
        <v>0</v>
      </c>
    </row>
    <row r="124" spans="2:7" ht="14.25">
      <c r="B124" s="12"/>
      <c r="C124" s="12"/>
      <c r="D124" s="13" t="s">
        <v>90</v>
      </c>
      <c r="E124" s="14">
        <f>+E125+E126+E127</f>
        <v>0</v>
      </c>
      <c r="F124" s="14">
        <f>+F125+F126+F127</f>
        <v>0</v>
      </c>
      <c r="G124" s="14">
        <f t="shared" si="1"/>
        <v>0</v>
      </c>
    </row>
    <row r="125" spans="2:7" ht="14.25">
      <c r="B125" s="12"/>
      <c r="C125" s="12"/>
      <c r="D125" s="13" t="s">
        <v>91</v>
      </c>
      <c r="E125" s="14"/>
      <c r="F125" s="14"/>
      <c r="G125" s="14">
        <f t="shared" si="1"/>
        <v>0</v>
      </c>
    </row>
    <row r="126" spans="2:7" ht="14.25">
      <c r="B126" s="12"/>
      <c r="C126" s="12"/>
      <c r="D126" s="13" t="s">
        <v>92</v>
      </c>
      <c r="E126" s="14"/>
      <c r="F126" s="14"/>
      <c r="G126" s="14">
        <f t="shared" si="1"/>
        <v>0</v>
      </c>
    </row>
    <row r="127" spans="2:7" ht="14.25">
      <c r="B127" s="12"/>
      <c r="C127" s="12"/>
      <c r="D127" s="13" t="s">
        <v>93</v>
      </c>
      <c r="E127" s="14"/>
      <c r="F127" s="14"/>
      <c r="G127" s="14">
        <f t="shared" si="1"/>
        <v>0</v>
      </c>
    </row>
    <row r="128" spans="2:7" ht="14.25">
      <c r="B128" s="12"/>
      <c r="C128" s="12"/>
      <c r="D128" s="13" t="s">
        <v>94</v>
      </c>
      <c r="E128" s="14"/>
      <c r="F128" s="14"/>
      <c r="G128" s="14">
        <f t="shared" si="1"/>
        <v>0</v>
      </c>
    </row>
    <row r="129" spans="2:7" ht="14.25">
      <c r="B129" s="12"/>
      <c r="C129" s="12"/>
      <c r="D129" s="13" t="s">
        <v>41</v>
      </c>
      <c r="E129" s="14">
        <f>+E130+E131+E132+E133+E134</f>
        <v>0</v>
      </c>
      <c r="F129" s="14">
        <f>+F130+F131+F132+F133+F134</f>
        <v>0</v>
      </c>
      <c r="G129" s="14">
        <f t="shared" si="1"/>
        <v>0</v>
      </c>
    </row>
    <row r="130" spans="2:7" ht="14.25">
      <c r="B130" s="12"/>
      <c r="C130" s="12"/>
      <c r="D130" s="13" t="s">
        <v>42</v>
      </c>
      <c r="E130" s="14"/>
      <c r="F130" s="14"/>
      <c r="G130" s="14">
        <f t="shared" si="1"/>
        <v>0</v>
      </c>
    </row>
    <row r="131" spans="2:7" ht="14.25">
      <c r="B131" s="12"/>
      <c r="C131" s="12"/>
      <c r="D131" s="13" t="s">
        <v>43</v>
      </c>
      <c r="E131" s="14"/>
      <c r="F131" s="14"/>
      <c r="G131" s="14">
        <f t="shared" si="1"/>
        <v>0</v>
      </c>
    </row>
    <row r="132" spans="2:7" ht="14.25">
      <c r="B132" s="12"/>
      <c r="C132" s="12"/>
      <c r="D132" s="13" t="s">
        <v>46</v>
      </c>
      <c r="E132" s="14"/>
      <c r="F132" s="14"/>
      <c r="G132" s="14">
        <f t="shared" si="1"/>
        <v>0</v>
      </c>
    </row>
    <row r="133" spans="2:7" ht="14.25">
      <c r="B133" s="12"/>
      <c r="C133" s="12"/>
      <c r="D133" s="13" t="s">
        <v>47</v>
      </c>
      <c r="E133" s="14"/>
      <c r="F133" s="14"/>
      <c r="G133" s="14">
        <f t="shared" si="1"/>
        <v>0</v>
      </c>
    </row>
    <row r="134" spans="2:7" ht="14.25">
      <c r="B134" s="12"/>
      <c r="C134" s="12"/>
      <c r="D134" s="13" t="s">
        <v>48</v>
      </c>
      <c r="E134" s="14"/>
      <c r="F134" s="14"/>
      <c r="G134" s="14">
        <f t="shared" si="1"/>
        <v>0</v>
      </c>
    </row>
    <row r="135" spans="2:7" ht="14.25">
      <c r="B135" s="12"/>
      <c r="C135" s="12"/>
      <c r="D135" s="13" t="s">
        <v>49</v>
      </c>
      <c r="E135" s="14"/>
      <c r="F135" s="14"/>
      <c r="G135" s="14">
        <f t="shared" ref="G135:G198" si="2">E135-F135</f>
        <v>0</v>
      </c>
    </row>
    <row r="136" spans="2:7" ht="14.25">
      <c r="B136" s="12"/>
      <c r="C136" s="12"/>
      <c r="D136" s="13" t="s">
        <v>95</v>
      </c>
      <c r="E136" s="14">
        <f>+E137+E140+E141+E142</f>
        <v>0</v>
      </c>
      <c r="F136" s="14">
        <f>+F137+F140+F141+F142</f>
        <v>0</v>
      </c>
      <c r="G136" s="14">
        <f t="shared" si="2"/>
        <v>0</v>
      </c>
    </row>
    <row r="137" spans="2:7" ht="14.25">
      <c r="B137" s="12"/>
      <c r="C137" s="12"/>
      <c r="D137" s="13" t="s">
        <v>56</v>
      </c>
      <c r="E137" s="14">
        <f>+E138+E139</f>
        <v>0</v>
      </c>
      <c r="F137" s="14">
        <f>+F138+F139</f>
        <v>0</v>
      </c>
      <c r="G137" s="14">
        <f t="shared" si="2"/>
        <v>0</v>
      </c>
    </row>
    <row r="138" spans="2:7" ht="14.25">
      <c r="B138" s="12"/>
      <c r="C138" s="12"/>
      <c r="D138" s="13" t="s">
        <v>52</v>
      </c>
      <c r="E138" s="14"/>
      <c r="F138" s="14"/>
      <c r="G138" s="14">
        <f t="shared" si="2"/>
        <v>0</v>
      </c>
    </row>
    <row r="139" spans="2:7" ht="14.25">
      <c r="B139" s="12"/>
      <c r="C139" s="12"/>
      <c r="D139" s="13" t="s">
        <v>26</v>
      </c>
      <c r="E139" s="14"/>
      <c r="F139" s="14"/>
      <c r="G139" s="14">
        <f t="shared" si="2"/>
        <v>0</v>
      </c>
    </row>
    <row r="140" spans="2:7" ht="14.25">
      <c r="B140" s="12"/>
      <c r="C140" s="12"/>
      <c r="D140" s="13" t="s">
        <v>96</v>
      </c>
      <c r="E140" s="14"/>
      <c r="F140" s="14"/>
      <c r="G140" s="14">
        <f t="shared" si="2"/>
        <v>0</v>
      </c>
    </row>
    <row r="141" spans="2:7" ht="14.25">
      <c r="B141" s="12"/>
      <c r="C141" s="12"/>
      <c r="D141" s="13" t="s">
        <v>89</v>
      </c>
      <c r="E141" s="14"/>
      <c r="F141" s="14"/>
      <c r="G141" s="14">
        <f t="shared" si="2"/>
        <v>0</v>
      </c>
    </row>
    <row r="142" spans="2:7" ht="14.25">
      <c r="B142" s="12"/>
      <c r="C142" s="12"/>
      <c r="D142" s="13" t="s">
        <v>41</v>
      </c>
      <c r="E142" s="14">
        <f>+E143+E144+E145+E146+E147</f>
        <v>0</v>
      </c>
      <c r="F142" s="14">
        <f>+F143+F144+F145+F146+F147</f>
        <v>0</v>
      </c>
      <c r="G142" s="14">
        <f t="shared" si="2"/>
        <v>0</v>
      </c>
    </row>
    <row r="143" spans="2:7" ht="14.25">
      <c r="B143" s="12"/>
      <c r="C143" s="12"/>
      <c r="D143" s="13" t="s">
        <v>42</v>
      </c>
      <c r="E143" s="14"/>
      <c r="F143" s="14"/>
      <c r="G143" s="14">
        <f t="shared" si="2"/>
        <v>0</v>
      </c>
    </row>
    <row r="144" spans="2:7" ht="14.25">
      <c r="B144" s="12"/>
      <c r="C144" s="12"/>
      <c r="D144" s="13" t="s">
        <v>43</v>
      </c>
      <c r="E144" s="14"/>
      <c r="F144" s="14"/>
      <c r="G144" s="14">
        <f t="shared" si="2"/>
        <v>0</v>
      </c>
    </row>
    <row r="145" spans="2:7" ht="14.25">
      <c r="B145" s="12"/>
      <c r="C145" s="12"/>
      <c r="D145" s="13" t="s">
        <v>46</v>
      </c>
      <c r="E145" s="14"/>
      <c r="F145" s="14"/>
      <c r="G145" s="14">
        <f t="shared" si="2"/>
        <v>0</v>
      </c>
    </row>
    <row r="146" spans="2:7" ht="14.25">
      <c r="B146" s="12"/>
      <c r="C146" s="12"/>
      <c r="D146" s="13" t="s">
        <v>47</v>
      </c>
      <c r="E146" s="14"/>
      <c r="F146" s="14"/>
      <c r="G146" s="14">
        <f t="shared" si="2"/>
        <v>0</v>
      </c>
    </row>
    <row r="147" spans="2:7" ht="14.25">
      <c r="B147" s="12"/>
      <c r="C147" s="12"/>
      <c r="D147" s="13" t="s">
        <v>48</v>
      </c>
      <c r="E147" s="14"/>
      <c r="F147" s="14"/>
      <c r="G147" s="14">
        <f t="shared" si="2"/>
        <v>0</v>
      </c>
    </row>
    <row r="148" spans="2:7" ht="14.25">
      <c r="B148" s="12"/>
      <c r="C148" s="12"/>
      <c r="D148" s="13" t="s">
        <v>97</v>
      </c>
      <c r="E148" s="14">
        <f>+E149+E150+E151+E152+E153+E154+E155+E156+E157+E158+E161+E167</f>
        <v>0</v>
      </c>
      <c r="F148" s="14">
        <f>+F149+F150+F151+F152+F153+F154+F155+F156+F157+F158+F161+F167</f>
        <v>0</v>
      </c>
      <c r="G148" s="14">
        <f t="shared" si="2"/>
        <v>0</v>
      </c>
    </row>
    <row r="149" spans="2:7" ht="14.25">
      <c r="B149" s="12"/>
      <c r="C149" s="12"/>
      <c r="D149" s="13" t="s">
        <v>98</v>
      </c>
      <c r="E149" s="14"/>
      <c r="F149" s="14"/>
      <c r="G149" s="14">
        <f t="shared" si="2"/>
        <v>0</v>
      </c>
    </row>
    <row r="150" spans="2:7" ht="14.25">
      <c r="B150" s="12"/>
      <c r="C150" s="12"/>
      <c r="D150" s="13" t="s">
        <v>99</v>
      </c>
      <c r="E150" s="14"/>
      <c r="F150" s="14"/>
      <c r="G150" s="14">
        <f t="shared" si="2"/>
        <v>0</v>
      </c>
    </row>
    <row r="151" spans="2:7" ht="14.25">
      <c r="B151" s="12"/>
      <c r="C151" s="12"/>
      <c r="D151" s="13" t="s">
        <v>100</v>
      </c>
      <c r="E151" s="14"/>
      <c r="F151" s="14"/>
      <c r="G151" s="14">
        <f t="shared" si="2"/>
        <v>0</v>
      </c>
    </row>
    <row r="152" spans="2:7" ht="14.25">
      <c r="B152" s="12"/>
      <c r="C152" s="12"/>
      <c r="D152" s="13" t="s">
        <v>101</v>
      </c>
      <c r="E152" s="14"/>
      <c r="F152" s="14"/>
      <c r="G152" s="14">
        <f t="shared" si="2"/>
        <v>0</v>
      </c>
    </row>
    <row r="153" spans="2:7" ht="14.25">
      <c r="B153" s="12"/>
      <c r="C153" s="12"/>
      <c r="D153" s="13" t="s">
        <v>102</v>
      </c>
      <c r="E153" s="14"/>
      <c r="F153" s="14"/>
      <c r="G153" s="14">
        <f t="shared" si="2"/>
        <v>0</v>
      </c>
    </row>
    <row r="154" spans="2:7" ht="14.25">
      <c r="B154" s="12"/>
      <c r="C154" s="12"/>
      <c r="D154" s="13" t="s">
        <v>103</v>
      </c>
      <c r="E154" s="14"/>
      <c r="F154" s="14"/>
      <c r="G154" s="14">
        <f t="shared" si="2"/>
        <v>0</v>
      </c>
    </row>
    <row r="155" spans="2:7" ht="14.25">
      <c r="B155" s="12"/>
      <c r="C155" s="12"/>
      <c r="D155" s="13" t="s">
        <v>104</v>
      </c>
      <c r="E155" s="14"/>
      <c r="F155" s="14"/>
      <c r="G155" s="14">
        <f t="shared" si="2"/>
        <v>0</v>
      </c>
    </row>
    <row r="156" spans="2:7" ht="14.25">
      <c r="B156" s="12"/>
      <c r="C156" s="12"/>
      <c r="D156" s="13" t="s">
        <v>105</v>
      </c>
      <c r="E156" s="14"/>
      <c r="F156" s="14"/>
      <c r="G156" s="14">
        <f t="shared" si="2"/>
        <v>0</v>
      </c>
    </row>
    <row r="157" spans="2:7" ht="14.25">
      <c r="B157" s="12"/>
      <c r="C157" s="12"/>
      <c r="D157" s="13" t="s">
        <v>106</v>
      </c>
      <c r="E157" s="14"/>
      <c r="F157" s="14"/>
      <c r="G157" s="14">
        <f t="shared" si="2"/>
        <v>0</v>
      </c>
    </row>
    <row r="158" spans="2:7" ht="14.25">
      <c r="B158" s="12"/>
      <c r="C158" s="12"/>
      <c r="D158" s="13" t="s">
        <v>107</v>
      </c>
      <c r="E158" s="14">
        <f>+E159+E160</f>
        <v>0</v>
      </c>
      <c r="F158" s="14">
        <f>+F159+F160</f>
        <v>0</v>
      </c>
      <c r="G158" s="14">
        <f t="shared" si="2"/>
        <v>0</v>
      </c>
    </row>
    <row r="159" spans="2:7" ht="14.25">
      <c r="B159" s="12"/>
      <c r="C159" s="12"/>
      <c r="D159" s="13" t="s">
        <v>108</v>
      </c>
      <c r="E159" s="14"/>
      <c r="F159" s="14"/>
      <c r="G159" s="14">
        <f t="shared" si="2"/>
        <v>0</v>
      </c>
    </row>
    <row r="160" spans="2:7" ht="14.25">
      <c r="B160" s="12"/>
      <c r="C160" s="12"/>
      <c r="D160" s="13" t="s">
        <v>109</v>
      </c>
      <c r="E160" s="14"/>
      <c r="F160" s="14"/>
      <c r="G160" s="14">
        <f t="shared" si="2"/>
        <v>0</v>
      </c>
    </row>
    <row r="161" spans="2:7" ht="14.25">
      <c r="B161" s="12"/>
      <c r="C161" s="12"/>
      <c r="D161" s="13" t="s">
        <v>110</v>
      </c>
      <c r="E161" s="14">
        <f>+E162+E163+E164+E165+E166</f>
        <v>0</v>
      </c>
      <c r="F161" s="14">
        <f>+F162+F163+F164+F165+F166</f>
        <v>0</v>
      </c>
      <c r="G161" s="14">
        <f t="shared" si="2"/>
        <v>0</v>
      </c>
    </row>
    <row r="162" spans="2:7" ht="14.25">
      <c r="B162" s="12"/>
      <c r="C162" s="12"/>
      <c r="D162" s="13" t="s">
        <v>42</v>
      </c>
      <c r="E162" s="14"/>
      <c r="F162" s="14"/>
      <c r="G162" s="14">
        <f t="shared" si="2"/>
        <v>0</v>
      </c>
    </row>
    <row r="163" spans="2:7" ht="14.25">
      <c r="B163" s="12"/>
      <c r="C163" s="12"/>
      <c r="D163" s="13" t="s">
        <v>43</v>
      </c>
      <c r="E163" s="14"/>
      <c r="F163" s="14"/>
      <c r="G163" s="14">
        <f t="shared" si="2"/>
        <v>0</v>
      </c>
    </row>
    <row r="164" spans="2:7" ht="14.25">
      <c r="B164" s="12"/>
      <c r="C164" s="12"/>
      <c r="D164" s="13" t="s">
        <v>46</v>
      </c>
      <c r="E164" s="14"/>
      <c r="F164" s="14"/>
      <c r="G164" s="14">
        <f t="shared" si="2"/>
        <v>0</v>
      </c>
    </row>
    <row r="165" spans="2:7" ht="14.25">
      <c r="B165" s="12"/>
      <c r="C165" s="12"/>
      <c r="D165" s="13" t="s">
        <v>47</v>
      </c>
      <c r="E165" s="14"/>
      <c r="F165" s="14"/>
      <c r="G165" s="14">
        <f t="shared" si="2"/>
        <v>0</v>
      </c>
    </row>
    <row r="166" spans="2:7" ht="14.25">
      <c r="B166" s="12"/>
      <c r="C166" s="12"/>
      <c r="D166" s="13" t="s">
        <v>111</v>
      </c>
      <c r="E166" s="14"/>
      <c r="F166" s="14"/>
      <c r="G166" s="14">
        <f t="shared" si="2"/>
        <v>0</v>
      </c>
    </row>
    <row r="167" spans="2:7" ht="14.25">
      <c r="B167" s="12"/>
      <c r="C167" s="12"/>
      <c r="D167" s="13" t="s">
        <v>49</v>
      </c>
      <c r="E167" s="14"/>
      <c r="F167" s="14"/>
      <c r="G167" s="14">
        <f t="shared" si="2"/>
        <v>0</v>
      </c>
    </row>
    <row r="168" spans="2:7" ht="14.25">
      <c r="B168" s="12"/>
      <c r="C168" s="12"/>
      <c r="D168" s="13" t="s">
        <v>112</v>
      </c>
      <c r="E168" s="14"/>
      <c r="F168" s="14"/>
      <c r="G168" s="14">
        <f t="shared" si="2"/>
        <v>0</v>
      </c>
    </row>
    <row r="169" spans="2:7" ht="14.25">
      <c r="B169" s="12"/>
      <c r="C169" s="12"/>
      <c r="D169" s="13" t="s">
        <v>113</v>
      </c>
      <c r="E169" s="14">
        <f>+E170+E171</f>
        <v>0</v>
      </c>
      <c r="F169" s="14">
        <f>+F170+F171</f>
        <v>0</v>
      </c>
      <c r="G169" s="14">
        <f t="shared" si="2"/>
        <v>0</v>
      </c>
    </row>
    <row r="170" spans="2:7" ht="14.25">
      <c r="B170" s="12"/>
      <c r="C170" s="12"/>
      <c r="D170" s="13" t="s">
        <v>114</v>
      </c>
      <c r="E170" s="14"/>
      <c r="F170" s="14"/>
      <c r="G170" s="14">
        <f t="shared" si="2"/>
        <v>0</v>
      </c>
    </row>
    <row r="171" spans="2:7" ht="14.25">
      <c r="B171" s="12"/>
      <c r="C171" s="12"/>
      <c r="D171" s="13" t="s">
        <v>41</v>
      </c>
      <c r="E171" s="14">
        <f>+E172</f>
        <v>0</v>
      </c>
      <c r="F171" s="14">
        <f>+F172</f>
        <v>0</v>
      </c>
      <c r="G171" s="14">
        <f t="shared" si="2"/>
        <v>0</v>
      </c>
    </row>
    <row r="172" spans="2:7" ht="14.25">
      <c r="B172" s="12"/>
      <c r="C172" s="12"/>
      <c r="D172" s="13" t="s">
        <v>43</v>
      </c>
      <c r="E172" s="14"/>
      <c r="F172" s="14"/>
      <c r="G172" s="14">
        <f t="shared" si="2"/>
        <v>0</v>
      </c>
    </row>
    <row r="173" spans="2:7" ht="14.25">
      <c r="B173" s="12"/>
      <c r="C173" s="12"/>
      <c r="D173" s="13" t="s">
        <v>115</v>
      </c>
      <c r="E173" s="14">
        <f>+E174+E175</f>
        <v>0</v>
      </c>
      <c r="F173" s="14">
        <f>+F174+F175</f>
        <v>0</v>
      </c>
      <c r="G173" s="14">
        <f t="shared" si="2"/>
        <v>0</v>
      </c>
    </row>
    <row r="174" spans="2:7" ht="14.25">
      <c r="B174" s="12"/>
      <c r="C174" s="12"/>
      <c r="D174" s="13" t="s">
        <v>89</v>
      </c>
      <c r="E174" s="14"/>
      <c r="F174" s="14"/>
      <c r="G174" s="14">
        <f t="shared" si="2"/>
        <v>0</v>
      </c>
    </row>
    <row r="175" spans="2:7" ht="14.25">
      <c r="B175" s="12"/>
      <c r="C175" s="12"/>
      <c r="D175" s="13" t="s">
        <v>41</v>
      </c>
      <c r="E175" s="14">
        <f>+E176</f>
        <v>0</v>
      </c>
      <c r="F175" s="14">
        <f>+F176</f>
        <v>0</v>
      </c>
      <c r="G175" s="14">
        <f t="shared" si="2"/>
        <v>0</v>
      </c>
    </row>
    <row r="176" spans="2:7" ht="14.25">
      <c r="B176" s="12"/>
      <c r="C176" s="12"/>
      <c r="D176" s="13" t="s">
        <v>42</v>
      </c>
      <c r="E176" s="14"/>
      <c r="F176" s="14"/>
      <c r="G176" s="14">
        <f t="shared" si="2"/>
        <v>0</v>
      </c>
    </row>
    <row r="177" spans="2:7" ht="14.25">
      <c r="B177" s="12"/>
      <c r="C177" s="12"/>
      <c r="D177" s="13" t="s">
        <v>116</v>
      </c>
      <c r="E177" s="14">
        <f>+E178+E179</f>
        <v>2065000</v>
      </c>
      <c r="F177" s="14">
        <f>+F178+F179</f>
        <v>2095000</v>
      </c>
      <c r="G177" s="14">
        <f t="shared" si="2"/>
        <v>-30000</v>
      </c>
    </row>
    <row r="178" spans="2:7" ht="14.25">
      <c r="B178" s="12"/>
      <c r="C178" s="12"/>
      <c r="D178" s="13" t="s">
        <v>117</v>
      </c>
      <c r="E178" s="14">
        <v>1065000</v>
      </c>
      <c r="F178" s="14">
        <v>1095000</v>
      </c>
      <c r="G178" s="14">
        <f t="shared" si="2"/>
        <v>-30000</v>
      </c>
    </row>
    <row r="179" spans="2:7" ht="14.25">
      <c r="B179" s="12"/>
      <c r="C179" s="12"/>
      <c r="D179" s="13" t="s">
        <v>41</v>
      </c>
      <c r="E179" s="14">
        <f>+E180</f>
        <v>1000000</v>
      </c>
      <c r="F179" s="14">
        <f>+F180</f>
        <v>1000000</v>
      </c>
      <c r="G179" s="14">
        <f t="shared" si="2"/>
        <v>0</v>
      </c>
    </row>
    <row r="180" spans="2:7" ht="14.25">
      <c r="B180" s="12"/>
      <c r="C180" s="12"/>
      <c r="D180" s="13" t="s">
        <v>43</v>
      </c>
      <c r="E180" s="14">
        <v>1000000</v>
      </c>
      <c r="F180" s="14">
        <v>1000000</v>
      </c>
      <c r="G180" s="14">
        <f t="shared" si="2"/>
        <v>0</v>
      </c>
    </row>
    <row r="181" spans="2:7" ht="14.25">
      <c r="B181" s="12"/>
      <c r="C181" s="12"/>
      <c r="D181" s="13" t="s">
        <v>118</v>
      </c>
      <c r="E181" s="14">
        <f>+E182+E183</f>
        <v>0</v>
      </c>
      <c r="F181" s="14">
        <f>+F182+F183</f>
        <v>0</v>
      </c>
      <c r="G181" s="14">
        <f t="shared" si="2"/>
        <v>0</v>
      </c>
    </row>
    <row r="182" spans="2:7" ht="14.25">
      <c r="B182" s="12"/>
      <c r="C182" s="12"/>
      <c r="D182" s="13" t="s">
        <v>119</v>
      </c>
      <c r="E182" s="14"/>
      <c r="F182" s="14"/>
      <c r="G182" s="14">
        <f t="shared" si="2"/>
        <v>0</v>
      </c>
    </row>
    <row r="183" spans="2:7" ht="14.25">
      <c r="B183" s="12"/>
      <c r="C183" s="12"/>
      <c r="D183" s="13" t="s">
        <v>120</v>
      </c>
      <c r="E183" s="14"/>
      <c r="F183" s="14"/>
      <c r="G183" s="14">
        <f t="shared" si="2"/>
        <v>0</v>
      </c>
    </row>
    <row r="184" spans="2:7" ht="14.25">
      <c r="B184" s="12"/>
      <c r="C184" s="12"/>
      <c r="D184" s="13" t="s">
        <v>121</v>
      </c>
      <c r="E184" s="14"/>
      <c r="F184" s="14"/>
      <c r="G184" s="14">
        <f t="shared" si="2"/>
        <v>0</v>
      </c>
    </row>
    <row r="185" spans="2:7" ht="14.25">
      <c r="B185" s="12"/>
      <c r="C185" s="15"/>
      <c r="D185" s="16" t="s">
        <v>122</v>
      </c>
      <c r="E185" s="17">
        <f>+E6+E53+E69+E80+E105+E106+E107+E136+E148+E168+E169+E173+E177+E181+E184</f>
        <v>2065000</v>
      </c>
      <c r="F185" s="17">
        <f>+F6+F53+F69+F80+F105+F106+F107+F136+F148+F168+F169+F173+F177+F181+F184</f>
        <v>2095000</v>
      </c>
      <c r="G185" s="17">
        <f t="shared" si="2"/>
        <v>-30000</v>
      </c>
    </row>
    <row r="186" spans="2:7" ht="14.25">
      <c r="B186" s="12"/>
      <c r="C186" s="9" t="s">
        <v>123</v>
      </c>
      <c r="D186" s="13" t="s">
        <v>124</v>
      </c>
      <c r="E186" s="14">
        <f>+E187+E188+E189+E190+E191+E192+E193+E194+E195+E196+E197+E198+E199</f>
        <v>908413</v>
      </c>
      <c r="F186" s="14">
        <f>+F187+F188+F189+F190+F191+F192+F193+F194+F195+F196+F197+F198+F199</f>
        <v>1140760</v>
      </c>
      <c r="G186" s="14">
        <f t="shared" si="2"/>
        <v>-232347</v>
      </c>
    </row>
    <row r="187" spans="2:7" ht="14.25">
      <c r="B187" s="12"/>
      <c r="C187" s="12"/>
      <c r="D187" s="13" t="s">
        <v>125</v>
      </c>
      <c r="E187" s="14"/>
      <c r="F187" s="14"/>
      <c r="G187" s="14">
        <f t="shared" si="2"/>
        <v>0</v>
      </c>
    </row>
    <row r="188" spans="2:7" ht="14.25">
      <c r="B188" s="12"/>
      <c r="C188" s="12"/>
      <c r="D188" s="13" t="s">
        <v>126</v>
      </c>
      <c r="E188" s="14"/>
      <c r="F188" s="14"/>
      <c r="G188" s="14">
        <f t="shared" si="2"/>
        <v>0</v>
      </c>
    </row>
    <row r="189" spans="2:7" ht="14.25">
      <c r="B189" s="12"/>
      <c r="C189" s="12"/>
      <c r="D189" s="13" t="s">
        <v>127</v>
      </c>
      <c r="E189" s="14"/>
      <c r="F189" s="14"/>
      <c r="G189" s="14">
        <f t="shared" si="2"/>
        <v>0</v>
      </c>
    </row>
    <row r="190" spans="2:7" ht="14.25">
      <c r="B190" s="12"/>
      <c r="C190" s="12"/>
      <c r="D190" s="13" t="s">
        <v>128</v>
      </c>
      <c r="E190" s="14"/>
      <c r="F190" s="14"/>
      <c r="G190" s="14">
        <f t="shared" si="2"/>
        <v>0</v>
      </c>
    </row>
    <row r="191" spans="2:7" ht="14.25">
      <c r="B191" s="12"/>
      <c r="C191" s="12"/>
      <c r="D191" s="13" t="s">
        <v>129</v>
      </c>
      <c r="E191" s="14"/>
      <c r="F191" s="14"/>
      <c r="G191" s="14">
        <f t="shared" si="2"/>
        <v>0</v>
      </c>
    </row>
    <row r="192" spans="2:7" ht="14.25">
      <c r="B192" s="12"/>
      <c r="C192" s="12"/>
      <c r="D192" s="13" t="s">
        <v>130</v>
      </c>
      <c r="E192" s="14"/>
      <c r="F192" s="14"/>
      <c r="G192" s="14">
        <f t="shared" si="2"/>
        <v>0</v>
      </c>
    </row>
    <row r="193" spans="2:7" ht="14.25">
      <c r="B193" s="12"/>
      <c r="C193" s="12"/>
      <c r="D193" s="13" t="s">
        <v>131</v>
      </c>
      <c r="E193" s="14">
        <v>901550</v>
      </c>
      <c r="F193" s="14">
        <v>1140760</v>
      </c>
      <c r="G193" s="14">
        <f t="shared" si="2"/>
        <v>-239210</v>
      </c>
    </row>
    <row r="194" spans="2:7" ht="14.25">
      <c r="B194" s="12"/>
      <c r="C194" s="12"/>
      <c r="D194" s="13" t="s">
        <v>132</v>
      </c>
      <c r="E194" s="14"/>
      <c r="F194" s="14"/>
      <c r="G194" s="14">
        <f t="shared" si="2"/>
        <v>0</v>
      </c>
    </row>
    <row r="195" spans="2:7" ht="14.25">
      <c r="B195" s="12"/>
      <c r="C195" s="12"/>
      <c r="D195" s="13" t="s">
        <v>133</v>
      </c>
      <c r="E195" s="14"/>
      <c r="F195" s="14"/>
      <c r="G195" s="14">
        <f t="shared" si="2"/>
        <v>0</v>
      </c>
    </row>
    <row r="196" spans="2:7" ht="14.25">
      <c r="B196" s="12"/>
      <c r="C196" s="12"/>
      <c r="D196" s="13" t="s">
        <v>134</v>
      </c>
      <c r="E196" s="14"/>
      <c r="F196" s="14"/>
      <c r="G196" s="14">
        <f t="shared" si="2"/>
        <v>0</v>
      </c>
    </row>
    <row r="197" spans="2:7" ht="14.25">
      <c r="B197" s="12"/>
      <c r="C197" s="12"/>
      <c r="D197" s="13" t="s">
        <v>135</v>
      </c>
      <c r="E197" s="14"/>
      <c r="F197" s="14"/>
      <c r="G197" s="14">
        <f t="shared" si="2"/>
        <v>0</v>
      </c>
    </row>
    <row r="198" spans="2:7" ht="14.25">
      <c r="B198" s="12"/>
      <c r="C198" s="12"/>
      <c r="D198" s="13" t="s">
        <v>136</v>
      </c>
      <c r="E198" s="14"/>
      <c r="F198" s="14"/>
      <c r="G198" s="14">
        <f t="shared" si="2"/>
        <v>0</v>
      </c>
    </row>
    <row r="199" spans="2:7" ht="14.25">
      <c r="B199" s="12"/>
      <c r="C199" s="12"/>
      <c r="D199" s="13" t="s">
        <v>137</v>
      </c>
      <c r="E199" s="14">
        <v>6863</v>
      </c>
      <c r="F199" s="14"/>
      <c r="G199" s="14">
        <f t="shared" ref="G199:G262" si="3">E199-F199</f>
        <v>6863</v>
      </c>
    </row>
    <row r="200" spans="2:7" ht="14.25">
      <c r="B200" s="12"/>
      <c r="C200" s="12"/>
      <c r="D200" s="13" t="s">
        <v>138</v>
      </c>
      <c r="E200" s="14">
        <f>+E201+E202+E203+E204+E205+E206+E207+E208+E209+E210+E211+E212+E213+E214+E215+E216+E217+E218+E219+E220+E221+E222+E223+E224+E225+E226+E227+E228+E229+E230+E231+E232+E233+E234+E235+E236+E237+E238+E239+E240</f>
        <v>2074306</v>
      </c>
      <c r="F200" s="14">
        <f>+F201+F202+F203+F204+F205+F206+F207+F208+F209+F210+F211+F212+F213+F214+F215+F216+F217+F218+F219+F220+F221+F222+F223+F224+F225+F226+F227+F228+F229+F230+F231+F232+F233+F234+F235+F236+F237+F238+F239+F240</f>
        <v>2064647</v>
      </c>
      <c r="G200" s="14">
        <f t="shared" si="3"/>
        <v>9659</v>
      </c>
    </row>
    <row r="201" spans="2:7" ht="14.25">
      <c r="B201" s="12"/>
      <c r="C201" s="12"/>
      <c r="D201" s="13" t="s">
        <v>139</v>
      </c>
      <c r="E201" s="14"/>
      <c r="F201" s="14"/>
      <c r="G201" s="14">
        <f t="shared" si="3"/>
        <v>0</v>
      </c>
    </row>
    <row r="202" spans="2:7" ht="14.25">
      <c r="B202" s="12"/>
      <c r="C202" s="12"/>
      <c r="D202" s="13" t="s">
        <v>140</v>
      </c>
      <c r="E202" s="14"/>
      <c r="F202" s="14"/>
      <c r="G202" s="14">
        <f t="shared" si="3"/>
        <v>0</v>
      </c>
    </row>
    <row r="203" spans="2:7" ht="14.25">
      <c r="B203" s="12"/>
      <c r="C203" s="12"/>
      <c r="D203" s="13" t="s">
        <v>141</v>
      </c>
      <c r="E203" s="14"/>
      <c r="F203" s="14"/>
      <c r="G203" s="14">
        <f t="shared" si="3"/>
        <v>0</v>
      </c>
    </row>
    <row r="204" spans="2:7" ht="14.25">
      <c r="B204" s="12"/>
      <c r="C204" s="12"/>
      <c r="D204" s="13" t="s">
        <v>142</v>
      </c>
      <c r="E204" s="14"/>
      <c r="F204" s="14"/>
      <c r="G204" s="14">
        <f t="shared" si="3"/>
        <v>0</v>
      </c>
    </row>
    <row r="205" spans="2:7" ht="14.25">
      <c r="B205" s="12"/>
      <c r="C205" s="12"/>
      <c r="D205" s="13" t="s">
        <v>143</v>
      </c>
      <c r="E205" s="14"/>
      <c r="F205" s="14"/>
      <c r="G205" s="14">
        <f t="shared" si="3"/>
        <v>0</v>
      </c>
    </row>
    <row r="206" spans="2:7" ht="14.25">
      <c r="B206" s="12"/>
      <c r="C206" s="12"/>
      <c r="D206" s="13" t="s">
        <v>144</v>
      </c>
      <c r="E206" s="14"/>
      <c r="F206" s="14"/>
      <c r="G206" s="14">
        <f t="shared" si="3"/>
        <v>0</v>
      </c>
    </row>
    <row r="207" spans="2:7" ht="14.25">
      <c r="B207" s="12"/>
      <c r="C207" s="12"/>
      <c r="D207" s="13" t="s">
        <v>145</v>
      </c>
      <c r="E207" s="14">
        <v>742000</v>
      </c>
      <c r="F207" s="14">
        <v>682000</v>
      </c>
      <c r="G207" s="14">
        <f t="shared" si="3"/>
        <v>60000</v>
      </c>
    </row>
    <row r="208" spans="2:7" ht="14.25">
      <c r="B208" s="12"/>
      <c r="C208" s="12"/>
      <c r="D208" s="13" t="s">
        <v>146</v>
      </c>
      <c r="E208" s="14">
        <v>181219</v>
      </c>
      <c r="F208" s="14">
        <v>177715</v>
      </c>
      <c r="G208" s="14">
        <f t="shared" si="3"/>
        <v>3504</v>
      </c>
    </row>
    <row r="209" spans="2:7" ht="14.25">
      <c r="B209" s="12"/>
      <c r="C209" s="12"/>
      <c r="D209" s="13" t="s">
        <v>147</v>
      </c>
      <c r="E209" s="14">
        <v>180700</v>
      </c>
      <c r="F209" s="14">
        <v>211520</v>
      </c>
      <c r="G209" s="14">
        <f t="shared" si="3"/>
        <v>-30820</v>
      </c>
    </row>
    <row r="210" spans="2:7" ht="14.25">
      <c r="B210" s="12"/>
      <c r="C210" s="12"/>
      <c r="D210" s="13" t="s">
        <v>148</v>
      </c>
      <c r="E210" s="14">
        <v>187578</v>
      </c>
      <c r="F210" s="14">
        <v>203632</v>
      </c>
      <c r="G210" s="14">
        <f t="shared" si="3"/>
        <v>-16054</v>
      </c>
    </row>
    <row r="211" spans="2:7" ht="14.25">
      <c r="B211" s="12"/>
      <c r="C211" s="12"/>
      <c r="D211" s="13" t="s">
        <v>149</v>
      </c>
      <c r="E211" s="14"/>
      <c r="F211" s="14"/>
      <c r="G211" s="14">
        <f t="shared" si="3"/>
        <v>0</v>
      </c>
    </row>
    <row r="212" spans="2:7" ht="14.25">
      <c r="B212" s="12"/>
      <c r="C212" s="12"/>
      <c r="D212" s="13" t="s">
        <v>150</v>
      </c>
      <c r="E212" s="14">
        <v>415880</v>
      </c>
      <c r="F212" s="14">
        <v>429780</v>
      </c>
      <c r="G212" s="14">
        <f t="shared" si="3"/>
        <v>-13900</v>
      </c>
    </row>
    <row r="213" spans="2:7" ht="14.25">
      <c r="B213" s="12"/>
      <c r="C213" s="12"/>
      <c r="D213" s="13" t="s">
        <v>151</v>
      </c>
      <c r="E213" s="14">
        <v>362000</v>
      </c>
      <c r="F213" s="14">
        <v>360000</v>
      </c>
      <c r="G213" s="14">
        <f t="shared" si="3"/>
        <v>2000</v>
      </c>
    </row>
    <row r="214" spans="2:7" ht="14.25">
      <c r="B214" s="12"/>
      <c r="C214" s="12"/>
      <c r="D214" s="13" t="s">
        <v>152</v>
      </c>
      <c r="E214" s="14"/>
      <c r="F214" s="14"/>
      <c r="G214" s="14">
        <f t="shared" si="3"/>
        <v>0</v>
      </c>
    </row>
    <row r="215" spans="2:7" ht="14.25">
      <c r="B215" s="12"/>
      <c r="C215" s="12"/>
      <c r="D215" s="13" t="s">
        <v>153</v>
      </c>
      <c r="E215" s="14"/>
      <c r="F215" s="14"/>
      <c r="G215" s="14">
        <f t="shared" si="3"/>
        <v>0</v>
      </c>
    </row>
    <row r="216" spans="2:7" ht="14.25">
      <c r="B216" s="12"/>
      <c r="C216" s="12"/>
      <c r="D216" s="13" t="s">
        <v>154</v>
      </c>
      <c r="E216" s="14"/>
      <c r="F216" s="14"/>
      <c r="G216" s="14">
        <f t="shared" si="3"/>
        <v>0</v>
      </c>
    </row>
    <row r="217" spans="2:7" ht="14.25">
      <c r="B217" s="12"/>
      <c r="C217" s="12"/>
      <c r="D217" s="13" t="s">
        <v>155</v>
      </c>
      <c r="E217" s="14"/>
      <c r="F217" s="14"/>
      <c r="G217" s="14">
        <f t="shared" si="3"/>
        <v>0</v>
      </c>
    </row>
    <row r="218" spans="2:7" ht="14.25">
      <c r="B218" s="12"/>
      <c r="C218" s="12"/>
      <c r="D218" s="13" t="s">
        <v>156</v>
      </c>
      <c r="E218" s="14"/>
      <c r="F218" s="14"/>
      <c r="G218" s="14">
        <f t="shared" si="3"/>
        <v>0</v>
      </c>
    </row>
    <row r="219" spans="2:7" ht="14.25">
      <c r="B219" s="12"/>
      <c r="C219" s="12"/>
      <c r="D219" s="13" t="s">
        <v>157</v>
      </c>
      <c r="E219" s="14"/>
      <c r="F219" s="14"/>
      <c r="G219" s="14">
        <f t="shared" si="3"/>
        <v>0</v>
      </c>
    </row>
    <row r="220" spans="2:7" ht="14.25">
      <c r="B220" s="12"/>
      <c r="C220" s="12"/>
      <c r="D220" s="13" t="s">
        <v>158</v>
      </c>
      <c r="E220" s="14"/>
      <c r="F220" s="14"/>
      <c r="G220" s="14">
        <f t="shared" si="3"/>
        <v>0</v>
      </c>
    </row>
    <row r="221" spans="2:7" ht="14.25">
      <c r="B221" s="12"/>
      <c r="C221" s="12"/>
      <c r="D221" s="13" t="s">
        <v>159</v>
      </c>
      <c r="E221" s="14"/>
      <c r="F221" s="14"/>
      <c r="G221" s="14">
        <f t="shared" si="3"/>
        <v>0</v>
      </c>
    </row>
    <row r="222" spans="2:7" ht="14.25">
      <c r="B222" s="12"/>
      <c r="C222" s="12"/>
      <c r="D222" s="13" t="s">
        <v>160</v>
      </c>
      <c r="E222" s="14"/>
      <c r="F222" s="14"/>
      <c r="G222" s="14">
        <f t="shared" si="3"/>
        <v>0</v>
      </c>
    </row>
    <row r="223" spans="2:7" ht="14.25">
      <c r="B223" s="12"/>
      <c r="C223" s="12"/>
      <c r="D223" s="13" t="s">
        <v>161</v>
      </c>
      <c r="E223" s="14"/>
      <c r="F223" s="14"/>
      <c r="G223" s="14">
        <f t="shared" si="3"/>
        <v>0</v>
      </c>
    </row>
    <row r="224" spans="2:7" ht="14.25">
      <c r="B224" s="12"/>
      <c r="C224" s="12"/>
      <c r="D224" s="13" t="s">
        <v>162</v>
      </c>
      <c r="E224" s="14"/>
      <c r="F224" s="14"/>
      <c r="G224" s="14">
        <f t="shared" si="3"/>
        <v>0</v>
      </c>
    </row>
    <row r="225" spans="2:7" ht="14.25">
      <c r="B225" s="12"/>
      <c r="C225" s="12"/>
      <c r="D225" s="13" t="s">
        <v>163</v>
      </c>
      <c r="E225" s="14"/>
      <c r="F225" s="14"/>
      <c r="G225" s="14">
        <f t="shared" si="3"/>
        <v>0</v>
      </c>
    </row>
    <row r="226" spans="2:7" ht="14.25">
      <c r="B226" s="12"/>
      <c r="C226" s="12"/>
      <c r="D226" s="13" t="s">
        <v>164</v>
      </c>
      <c r="E226" s="14"/>
      <c r="F226" s="14"/>
      <c r="G226" s="14">
        <f t="shared" si="3"/>
        <v>0</v>
      </c>
    </row>
    <row r="227" spans="2:7" ht="14.25">
      <c r="B227" s="12"/>
      <c r="C227" s="12"/>
      <c r="D227" s="13" t="s">
        <v>165</v>
      </c>
      <c r="E227" s="14"/>
      <c r="F227" s="14"/>
      <c r="G227" s="14">
        <f t="shared" si="3"/>
        <v>0</v>
      </c>
    </row>
    <row r="228" spans="2:7" ht="14.25">
      <c r="B228" s="12"/>
      <c r="C228" s="12"/>
      <c r="D228" s="13" t="s">
        <v>166</v>
      </c>
      <c r="E228" s="14"/>
      <c r="F228" s="14"/>
      <c r="G228" s="14">
        <f t="shared" si="3"/>
        <v>0</v>
      </c>
    </row>
    <row r="229" spans="2:7" ht="14.25">
      <c r="B229" s="12"/>
      <c r="C229" s="12"/>
      <c r="D229" s="13" t="s">
        <v>167</v>
      </c>
      <c r="E229" s="14"/>
      <c r="F229" s="14"/>
      <c r="G229" s="14">
        <f t="shared" si="3"/>
        <v>0</v>
      </c>
    </row>
    <row r="230" spans="2:7" ht="14.25">
      <c r="B230" s="12"/>
      <c r="C230" s="12"/>
      <c r="D230" s="13" t="s">
        <v>168</v>
      </c>
      <c r="E230" s="14"/>
      <c r="F230" s="14"/>
      <c r="G230" s="14">
        <f t="shared" si="3"/>
        <v>0</v>
      </c>
    </row>
    <row r="231" spans="2:7" ht="14.25">
      <c r="B231" s="12"/>
      <c r="C231" s="12"/>
      <c r="D231" s="13" t="s">
        <v>169</v>
      </c>
      <c r="E231" s="14"/>
      <c r="F231" s="14"/>
      <c r="G231" s="14">
        <f t="shared" si="3"/>
        <v>0</v>
      </c>
    </row>
    <row r="232" spans="2:7" ht="14.25">
      <c r="B232" s="12"/>
      <c r="C232" s="12"/>
      <c r="D232" s="13" t="s">
        <v>170</v>
      </c>
      <c r="E232" s="14"/>
      <c r="F232" s="14"/>
      <c r="G232" s="14">
        <f t="shared" si="3"/>
        <v>0</v>
      </c>
    </row>
    <row r="233" spans="2:7" ht="14.25">
      <c r="B233" s="12"/>
      <c r="C233" s="12"/>
      <c r="D233" s="13" t="s">
        <v>171</v>
      </c>
      <c r="E233" s="14"/>
      <c r="F233" s="14"/>
      <c r="G233" s="14">
        <f t="shared" si="3"/>
        <v>0</v>
      </c>
    </row>
    <row r="234" spans="2:7" ht="14.25">
      <c r="B234" s="12"/>
      <c r="C234" s="12"/>
      <c r="D234" s="13" t="s">
        <v>172</v>
      </c>
      <c r="E234" s="14"/>
      <c r="F234" s="14"/>
      <c r="G234" s="14">
        <f t="shared" si="3"/>
        <v>0</v>
      </c>
    </row>
    <row r="235" spans="2:7" ht="14.25">
      <c r="B235" s="12"/>
      <c r="C235" s="12"/>
      <c r="D235" s="13" t="s">
        <v>173</v>
      </c>
      <c r="E235" s="14"/>
      <c r="F235" s="14"/>
      <c r="G235" s="14">
        <f t="shared" si="3"/>
        <v>0</v>
      </c>
    </row>
    <row r="236" spans="2:7" ht="14.25">
      <c r="B236" s="12"/>
      <c r="C236" s="12"/>
      <c r="D236" s="13" t="s">
        <v>174</v>
      </c>
      <c r="E236" s="14"/>
      <c r="F236" s="14"/>
      <c r="G236" s="14">
        <f t="shared" si="3"/>
        <v>0</v>
      </c>
    </row>
    <row r="237" spans="2:7" ht="14.25">
      <c r="B237" s="12"/>
      <c r="C237" s="12"/>
      <c r="D237" s="13" t="s">
        <v>175</v>
      </c>
      <c r="E237" s="14"/>
      <c r="F237" s="14"/>
      <c r="G237" s="14">
        <f t="shared" si="3"/>
        <v>0</v>
      </c>
    </row>
    <row r="238" spans="2:7" ht="14.25">
      <c r="B238" s="12"/>
      <c r="C238" s="12"/>
      <c r="D238" s="13" t="s">
        <v>176</v>
      </c>
      <c r="E238" s="14"/>
      <c r="F238" s="14"/>
      <c r="G238" s="14">
        <f t="shared" si="3"/>
        <v>0</v>
      </c>
    </row>
    <row r="239" spans="2:7" ht="14.25">
      <c r="B239" s="12"/>
      <c r="C239" s="12"/>
      <c r="D239" s="13" t="s">
        <v>177</v>
      </c>
      <c r="E239" s="14"/>
      <c r="F239" s="14"/>
      <c r="G239" s="14">
        <f t="shared" si="3"/>
        <v>0</v>
      </c>
    </row>
    <row r="240" spans="2:7" ht="14.25">
      <c r="B240" s="12"/>
      <c r="C240" s="12"/>
      <c r="D240" s="13" t="s">
        <v>178</v>
      </c>
      <c r="E240" s="14">
        <v>4929</v>
      </c>
      <c r="F240" s="14"/>
      <c r="G240" s="14">
        <f t="shared" si="3"/>
        <v>4929</v>
      </c>
    </row>
    <row r="241" spans="2:7" ht="14.25">
      <c r="B241" s="12"/>
      <c r="C241" s="12"/>
      <c r="D241" s="13" t="s">
        <v>179</v>
      </c>
      <c r="E241" s="14">
        <f>+E242+E243+E244+E245+E246+E247+E248+E249+E250+E251+E252+E253+E254+E255+E256+E257+E258+E259+E260+E261+E262+E263+E264</f>
        <v>80211</v>
      </c>
      <c r="F241" s="14">
        <f>+F242+F243+F244+F245+F246+F247+F248+F249+F250+F251+F252+F253+F254+F255+F256+F257+F258+F259+F260+F261+F262+F263+F264</f>
        <v>92047</v>
      </c>
      <c r="G241" s="14">
        <f t="shared" si="3"/>
        <v>-11836</v>
      </c>
    </row>
    <row r="242" spans="2:7" ht="14.25">
      <c r="B242" s="12"/>
      <c r="C242" s="12"/>
      <c r="D242" s="13" t="s">
        <v>180</v>
      </c>
      <c r="E242" s="14"/>
      <c r="F242" s="14"/>
      <c r="G242" s="14">
        <f t="shared" si="3"/>
        <v>0</v>
      </c>
    </row>
    <row r="243" spans="2:7" ht="14.25">
      <c r="B243" s="12"/>
      <c r="C243" s="12"/>
      <c r="D243" s="13" t="s">
        <v>181</v>
      </c>
      <c r="E243" s="14"/>
      <c r="F243" s="14"/>
      <c r="G243" s="14">
        <f t="shared" si="3"/>
        <v>0</v>
      </c>
    </row>
    <row r="244" spans="2:7" ht="14.25">
      <c r="B244" s="12"/>
      <c r="C244" s="12"/>
      <c r="D244" s="13" t="s">
        <v>150</v>
      </c>
      <c r="E244" s="14">
        <v>1424</v>
      </c>
      <c r="F244" s="14">
        <v>9950</v>
      </c>
      <c r="G244" s="14">
        <f t="shared" si="3"/>
        <v>-8526</v>
      </c>
    </row>
    <row r="245" spans="2:7" ht="14.25">
      <c r="B245" s="12"/>
      <c r="C245" s="12"/>
      <c r="D245" s="13" t="s">
        <v>154</v>
      </c>
      <c r="E245" s="14"/>
      <c r="F245" s="14"/>
      <c r="G245" s="14">
        <f t="shared" si="3"/>
        <v>0</v>
      </c>
    </row>
    <row r="246" spans="2:7" ht="14.25">
      <c r="B246" s="12"/>
      <c r="C246" s="12"/>
      <c r="D246" s="13" t="s">
        <v>182</v>
      </c>
      <c r="E246" s="14"/>
      <c r="F246" s="14"/>
      <c r="G246" s="14">
        <f t="shared" si="3"/>
        <v>0</v>
      </c>
    </row>
    <row r="247" spans="2:7" ht="14.25">
      <c r="B247" s="12"/>
      <c r="C247" s="12"/>
      <c r="D247" s="13" t="s">
        <v>152</v>
      </c>
      <c r="E247" s="14"/>
      <c r="F247" s="14"/>
      <c r="G247" s="14">
        <f t="shared" si="3"/>
        <v>0</v>
      </c>
    </row>
    <row r="248" spans="2:7" ht="14.25">
      <c r="B248" s="12"/>
      <c r="C248" s="12"/>
      <c r="D248" s="13" t="s">
        <v>148</v>
      </c>
      <c r="E248" s="14"/>
      <c r="F248" s="14"/>
      <c r="G248" s="14">
        <f t="shared" si="3"/>
        <v>0</v>
      </c>
    </row>
    <row r="249" spans="2:7" ht="14.25">
      <c r="B249" s="12"/>
      <c r="C249" s="12"/>
      <c r="D249" s="13" t="s">
        <v>167</v>
      </c>
      <c r="E249" s="14"/>
      <c r="F249" s="14"/>
      <c r="G249" s="14">
        <f t="shared" si="3"/>
        <v>0</v>
      </c>
    </row>
    <row r="250" spans="2:7" ht="14.25">
      <c r="B250" s="12"/>
      <c r="C250" s="12"/>
      <c r="D250" s="13" t="s">
        <v>168</v>
      </c>
      <c r="E250" s="14"/>
      <c r="F250" s="14"/>
      <c r="G250" s="14">
        <f t="shared" si="3"/>
        <v>0</v>
      </c>
    </row>
    <row r="251" spans="2:7" ht="14.25">
      <c r="B251" s="12"/>
      <c r="C251" s="12"/>
      <c r="D251" s="13" t="s">
        <v>153</v>
      </c>
      <c r="E251" s="14"/>
      <c r="F251" s="14"/>
      <c r="G251" s="14">
        <f t="shared" si="3"/>
        <v>0</v>
      </c>
    </row>
    <row r="252" spans="2:7" ht="14.25">
      <c r="B252" s="12"/>
      <c r="C252" s="12"/>
      <c r="D252" s="13" t="s">
        <v>183</v>
      </c>
      <c r="E252" s="14">
        <v>61160</v>
      </c>
      <c r="F252" s="14">
        <v>58395</v>
      </c>
      <c r="G252" s="14">
        <f t="shared" si="3"/>
        <v>2765</v>
      </c>
    </row>
    <row r="253" spans="2:7" ht="14.25">
      <c r="B253" s="12"/>
      <c r="C253" s="12"/>
      <c r="D253" s="13" t="s">
        <v>184</v>
      </c>
      <c r="E253" s="14">
        <v>10105</v>
      </c>
      <c r="F253" s="14">
        <v>11466</v>
      </c>
      <c r="G253" s="14">
        <f t="shared" si="3"/>
        <v>-1361</v>
      </c>
    </row>
    <row r="254" spans="2:7" ht="14.25">
      <c r="B254" s="12"/>
      <c r="C254" s="12"/>
      <c r="D254" s="13" t="s">
        <v>185</v>
      </c>
      <c r="E254" s="14"/>
      <c r="F254" s="14"/>
      <c r="G254" s="14">
        <f t="shared" si="3"/>
        <v>0</v>
      </c>
    </row>
    <row r="255" spans="2:7" ht="14.25">
      <c r="B255" s="12"/>
      <c r="C255" s="12"/>
      <c r="D255" s="13" t="s">
        <v>186</v>
      </c>
      <c r="E255" s="14"/>
      <c r="F255" s="14"/>
      <c r="G255" s="14">
        <f t="shared" si="3"/>
        <v>0</v>
      </c>
    </row>
    <row r="256" spans="2:7" ht="14.25">
      <c r="B256" s="12"/>
      <c r="C256" s="12"/>
      <c r="D256" s="13" t="s">
        <v>187</v>
      </c>
      <c r="E256" s="14"/>
      <c r="F256" s="14"/>
      <c r="G256" s="14">
        <f t="shared" si="3"/>
        <v>0</v>
      </c>
    </row>
    <row r="257" spans="2:7" ht="14.25">
      <c r="B257" s="12"/>
      <c r="C257" s="12"/>
      <c r="D257" s="13" t="s">
        <v>170</v>
      </c>
      <c r="E257" s="14"/>
      <c r="F257" s="14"/>
      <c r="G257" s="14">
        <f t="shared" si="3"/>
        <v>0</v>
      </c>
    </row>
    <row r="258" spans="2:7" ht="14.25">
      <c r="B258" s="12"/>
      <c r="C258" s="12"/>
      <c r="D258" s="13" t="s">
        <v>171</v>
      </c>
      <c r="E258" s="14"/>
      <c r="F258" s="14"/>
      <c r="G258" s="14">
        <f t="shared" si="3"/>
        <v>0</v>
      </c>
    </row>
    <row r="259" spans="2:7" ht="14.25">
      <c r="B259" s="12"/>
      <c r="C259" s="12"/>
      <c r="D259" s="13" t="s">
        <v>188</v>
      </c>
      <c r="E259" s="14"/>
      <c r="F259" s="14"/>
      <c r="G259" s="14">
        <f t="shared" si="3"/>
        <v>0</v>
      </c>
    </row>
    <row r="260" spans="2:7" ht="14.25">
      <c r="B260" s="12"/>
      <c r="C260" s="12"/>
      <c r="D260" s="13" t="s">
        <v>189</v>
      </c>
      <c r="E260" s="14"/>
      <c r="F260" s="14"/>
      <c r="G260" s="14">
        <f t="shared" si="3"/>
        <v>0</v>
      </c>
    </row>
    <row r="261" spans="2:7" ht="14.25">
      <c r="B261" s="12"/>
      <c r="C261" s="12"/>
      <c r="D261" s="13" t="s">
        <v>172</v>
      </c>
      <c r="E261" s="14"/>
      <c r="F261" s="14"/>
      <c r="G261" s="14">
        <f t="shared" si="3"/>
        <v>0</v>
      </c>
    </row>
    <row r="262" spans="2:7" ht="14.25">
      <c r="B262" s="12"/>
      <c r="C262" s="12"/>
      <c r="D262" s="13" t="s">
        <v>190</v>
      </c>
      <c r="E262" s="14"/>
      <c r="F262" s="14"/>
      <c r="G262" s="14">
        <f t="shared" si="3"/>
        <v>0</v>
      </c>
    </row>
    <row r="263" spans="2:7" ht="14.25">
      <c r="B263" s="12"/>
      <c r="C263" s="12"/>
      <c r="D263" s="13" t="s">
        <v>191</v>
      </c>
      <c r="E263" s="14"/>
      <c r="F263" s="14"/>
      <c r="G263" s="14">
        <f t="shared" ref="G263:G326" si="4">E263-F263</f>
        <v>0</v>
      </c>
    </row>
    <row r="264" spans="2:7" ht="14.25">
      <c r="B264" s="12"/>
      <c r="C264" s="12"/>
      <c r="D264" s="13" t="s">
        <v>178</v>
      </c>
      <c r="E264" s="14">
        <v>7522</v>
      </c>
      <c r="F264" s="14">
        <v>12236</v>
      </c>
      <c r="G264" s="14">
        <f t="shared" si="4"/>
        <v>-4714</v>
      </c>
    </row>
    <row r="265" spans="2:7" ht="14.25">
      <c r="B265" s="12"/>
      <c r="C265" s="12"/>
      <c r="D265" s="13" t="s">
        <v>192</v>
      </c>
      <c r="E265" s="14">
        <f>+E266+E271</f>
        <v>0</v>
      </c>
      <c r="F265" s="14">
        <f>+F266+F271</f>
        <v>0</v>
      </c>
      <c r="G265" s="14">
        <f t="shared" si="4"/>
        <v>0</v>
      </c>
    </row>
    <row r="266" spans="2:7" ht="14.25">
      <c r="B266" s="12"/>
      <c r="C266" s="12"/>
      <c r="D266" s="13" t="s">
        <v>193</v>
      </c>
      <c r="E266" s="14">
        <f>+E267+E268+E269-E270</f>
        <v>0</v>
      </c>
      <c r="F266" s="14">
        <f>+F267+F268+F269-F270</f>
        <v>0</v>
      </c>
      <c r="G266" s="14">
        <f t="shared" si="4"/>
        <v>0</v>
      </c>
    </row>
    <row r="267" spans="2:7" ht="14.25">
      <c r="B267" s="12"/>
      <c r="C267" s="12"/>
      <c r="D267" s="13" t="s">
        <v>194</v>
      </c>
      <c r="E267" s="14"/>
      <c r="F267" s="14"/>
      <c r="G267" s="14">
        <f t="shared" si="4"/>
        <v>0</v>
      </c>
    </row>
    <row r="268" spans="2:7" ht="14.25">
      <c r="B268" s="12"/>
      <c r="C268" s="12"/>
      <c r="D268" s="13" t="s">
        <v>195</v>
      </c>
      <c r="E268" s="14"/>
      <c r="F268" s="14"/>
      <c r="G268" s="14">
        <f t="shared" si="4"/>
        <v>0</v>
      </c>
    </row>
    <row r="269" spans="2:7" ht="14.25">
      <c r="B269" s="12"/>
      <c r="C269" s="12"/>
      <c r="D269" s="13" t="s">
        <v>196</v>
      </c>
      <c r="E269" s="14"/>
      <c r="F269" s="14"/>
      <c r="G269" s="14">
        <f t="shared" si="4"/>
        <v>0</v>
      </c>
    </row>
    <row r="270" spans="2:7" ht="14.25">
      <c r="B270" s="12"/>
      <c r="C270" s="12"/>
      <c r="D270" s="13" t="s">
        <v>197</v>
      </c>
      <c r="E270" s="14"/>
      <c r="F270" s="14"/>
      <c r="G270" s="14">
        <f t="shared" si="4"/>
        <v>0</v>
      </c>
    </row>
    <row r="271" spans="2:7" ht="14.25">
      <c r="B271" s="12"/>
      <c r="C271" s="12"/>
      <c r="D271" s="13" t="s">
        <v>198</v>
      </c>
      <c r="E271" s="14"/>
      <c r="F271" s="14"/>
      <c r="G271" s="14">
        <f t="shared" si="4"/>
        <v>0</v>
      </c>
    </row>
    <row r="272" spans="2:7" ht="14.25">
      <c r="B272" s="12"/>
      <c r="C272" s="12"/>
      <c r="D272" s="13" t="s">
        <v>199</v>
      </c>
      <c r="E272" s="14"/>
      <c r="F272" s="14"/>
      <c r="G272" s="14">
        <f t="shared" si="4"/>
        <v>0</v>
      </c>
    </row>
    <row r="273" spans="2:7" ht="14.25">
      <c r="B273" s="12"/>
      <c r="C273" s="12"/>
      <c r="D273" s="13" t="s">
        <v>200</v>
      </c>
      <c r="E273" s="14"/>
      <c r="F273" s="14"/>
      <c r="G273" s="14">
        <f t="shared" si="4"/>
        <v>0</v>
      </c>
    </row>
    <row r="274" spans="2:7" ht="14.25">
      <c r="B274" s="12"/>
      <c r="C274" s="12"/>
      <c r="D274" s="13" t="s">
        <v>201</v>
      </c>
      <c r="E274" s="14"/>
      <c r="F274" s="14"/>
      <c r="G274" s="14">
        <f t="shared" si="4"/>
        <v>0</v>
      </c>
    </row>
    <row r="275" spans="2:7" ht="14.25">
      <c r="B275" s="12"/>
      <c r="C275" s="12"/>
      <c r="D275" s="13" t="s">
        <v>202</v>
      </c>
      <c r="E275" s="14"/>
      <c r="F275" s="14"/>
      <c r="G275" s="14">
        <f t="shared" si="4"/>
        <v>0</v>
      </c>
    </row>
    <row r="276" spans="2:7" ht="14.25">
      <c r="B276" s="12"/>
      <c r="C276" s="12"/>
      <c r="D276" s="13" t="s">
        <v>203</v>
      </c>
      <c r="E276" s="14"/>
      <c r="F276" s="14"/>
      <c r="G276" s="14">
        <f t="shared" si="4"/>
        <v>0</v>
      </c>
    </row>
    <row r="277" spans="2:7" ht="14.25">
      <c r="B277" s="12"/>
      <c r="C277" s="12"/>
      <c r="D277" s="13" t="s">
        <v>204</v>
      </c>
      <c r="E277" s="14"/>
      <c r="F277" s="14"/>
      <c r="G277" s="14">
        <f t="shared" si="4"/>
        <v>0</v>
      </c>
    </row>
    <row r="278" spans="2:7" ht="14.25">
      <c r="B278" s="12"/>
      <c r="C278" s="12"/>
      <c r="D278" s="13" t="s">
        <v>205</v>
      </c>
      <c r="E278" s="14"/>
      <c r="F278" s="14"/>
      <c r="G278" s="14">
        <f t="shared" si="4"/>
        <v>0</v>
      </c>
    </row>
    <row r="279" spans="2:7" ht="14.25">
      <c r="B279" s="12"/>
      <c r="C279" s="15"/>
      <c r="D279" s="16" t="s">
        <v>206</v>
      </c>
      <c r="E279" s="17">
        <f>+E186+E200+E241+E265+E272+E273+E274+E275+E276+E277+E278</f>
        <v>3062930</v>
      </c>
      <c r="F279" s="17">
        <f>+F186+F200+F241+F265+F272+F273+F274+F275+F276+F277+F278</f>
        <v>3297454</v>
      </c>
      <c r="G279" s="17">
        <f t="shared" si="4"/>
        <v>-234524</v>
      </c>
    </row>
    <row r="280" spans="2:7" ht="14.25">
      <c r="B280" s="15"/>
      <c r="C280" s="18" t="s">
        <v>207</v>
      </c>
      <c r="D280" s="19"/>
      <c r="E280" s="20">
        <f xml:space="preserve"> +E185 - E279</f>
        <v>-997930</v>
      </c>
      <c r="F280" s="20">
        <f xml:space="preserve"> +F185 - F279</f>
        <v>-1202454</v>
      </c>
      <c r="G280" s="20">
        <f t="shared" si="4"/>
        <v>204524</v>
      </c>
    </row>
    <row r="281" spans="2:7" ht="14.25">
      <c r="B281" s="9" t="s">
        <v>208</v>
      </c>
      <c r="C281" s="9" t="s">
        <v>9</v>
      </c>
      <c r="D281" s="13" t="s">
        <v>209</v>
      </c>
      <c r="E281" s="14"/>
      <c r="F281" s="14"/>
      <c r="G281" s="14">
        <f t="shared" si="4"/>
        <v>0</v>
      </c>
    </row>
    <row r="282" spans="2:7" ht="14.25">
      <c r="B282" s="12"/>
      <c r="C282" s="12"/>
      <c r="D282" s="13" t="s">
        <v>210</v>
      </c>
      <c r="E282" s="14">
        <v>4</v>
      </c>
      <c r="F282" s="14">
        <v>4</v>
      </c>
      <c r="G282" s="14">
        <f t="shared" si="4"/>
        <v>0</v>
      </c>
    </row>
    <row r="283" spans="2:7" ht="14.25">
      <c r="B283" s="12"/>
      <c r="C283" s="12"/>
      <c r="D283" s="13" t="s">
        <v>211</v>
      </c>
      <c r="E283" s="14"/>
      <c r="F283" s="14"/>
      <c r="G283" s="14">
        <f t="shared" si="4"/>
        <v>0</v>
      </c>
    </row>
    <row r="284" spans="2:7" ht="14.25">
      <c r="B284" s="12"/>
      <c r="C284" s="12"/>
      <c r="D284" s="13" t="s">
        <v>212</v>
      </c>
      <c r="E284" s="14"/>
      <c r="F284" s="14"/>
      <c r="G284" s="14">
        <f t="shared" si="4"/>
        <v>0</v>
      </c>
    </row>
    <row r="285" spans="2:7" ht="14.25">
      <c r="B285" s="12"/>
      <c r="C285" s="12"/>
      <c r="D285" s="13" t="s">
        <v>213</v>
      </c>
      <c r="E285" s="14"/>
      <c r="F285" s="14"/>
      <c r="G285" s="14">
        <f t="shared" si="4"/>
        <v>0</v>
      </c>
    </row>
    <row r="286" spans="2:7" ht="14.25">
      <c r="B286" s="12"/>
      <c r="C286" s="12"/>
      <c r="D286" s="13" t="s">
        <v>214</v>
      </c>
      <c r="E286" s="14"/>
      <c r="F286" s="14"/>
      <c r="G286" s="14">
        <f t="shared" si="4"/>
        <v>0</v>
      </c>
    </row>
    <row r="287" spans="2:7" ht="14.25">
      <c r="B287" s="12"/>
      <c r="C287" s="12"/>
      <c r="D287" s="13" t="s">
        <v>215</v>
      </c>
      <c r="E287" s="14"/>
      <c r="F287" s="14"/>
      <c r="G287" s="14">
        <f t="shared" si="4"/>
        <v>0</v>
      </c>
    </row>
    <row r="288" spans="2:7" ht="14.25">
      <c r="B288" s="12"/>
      <c r="C288" s="12"/>
      <c r="D288" s="13" t="s">
        <v>216</v>
      </c>
      <c r="E288" s="14"/>
      <c r="F288" s="14"/>
      <c r="G288" s="14">
        <f t="shared" si="4"/>
        <v>0</v>
      </c>
    </row>
    <row r="289" spans="2:7" ht="14.25">
      <c r="B289" s="12"/>
      <c r="C289" s="12"/>
      <c r="D289" s="13" t="s">
        <v>217</v>
      </c>
      <c r="E289" s="14">
        <f>+E290+E291+E292+E293</f>
        <v>0</v>
      </c>
      <c r="F289" s="14">
        <f>+F290+F291+F292+F293</f>
        <v>0</v>
      </c>
      <c r="G289" s="14">
        <f t="shared" si="4"/>
        <v>0</v>
      </c>
    </row>
    <row r="290" spans="2:7" ht="14.25">
      <c r="B290" s="12"/>
      <c r="C290" s="12"/>
      <c r="D290" s="13" t="s">
        <v>218</v>
      </c>
      <c r="E290" s="14"/>
      <c r="F290" s="14"/>
      <c r="G290" s="14">
        <f t="shared" si="4"/>
        <v>0</v>
      </c>
    </row>
    <row r="291" spans="2:7" ht="14.25">
      <c r="B291" s="12"/>
      <c r="C291" s="12"/>
      <c r="D291" s="13" t="s">
        <v>219</v>
      </c>
      <c r="E291" s="14"/>
      <c r="F291" s="14"/>
      <c r="G291" s="14">
        <f t="shared" si="4"/>
        <v>0</v>
      </c>
    </row>
    <row r="292" spans="2:7" ht="14.25">
      <c r="B292" s="12"/>
      <c r="C292" s="12"/>
      <c r="D292" s="13" t="s">
        <v>220</v>
      </c>
      <c r="E292" s="14"/>
      <c r="F292" s="14"/>
      <c r="G292" s="14">
        <f t="shared" si="4"/>
        <v>0</v>
      </c>
    </row>
    <row r="293" spans="2:7" ht="14.25">
      <c r="B293" s="12"/>
      <c r="C293" s="12"/>
      <c r="D293" s="13" t="s">
        <v>221</v>
      </c>
      <c r="E293" s="14"/>
      <c r="F293" s="14"/>
      <c r="G293" s="14">
        <f t="shared" si="4"/>
        <v>0</v>
      </c>
    </row>
    <row r="294" spans="2:7" ht="14.25">
      <c r="B294" s="12"/>
      <c r="C294" s="15"/>
      <c r="D294" s="16" t="s">
        <v>222</v>
      </c>
      <c r="E294" s="17">
        <f>+E281+E282+E283+E284+E285+E286+E287+E288+E289</f>
        <v>4</v>
      </c>
      <c r="F294" s="17">
        <f>+F281+F282+F283+F284+F285+F286+F287+F288+F289</f>
        <v>4</v>
      </c>
      <c r="G294" s="17">
        <f t="shared" si="4"/>
        <v>0</v>
      </c>
    </row>
    <row r="295" spans="2:7" ht="14.25">
      <c r="B295" s="12"/>
      <c r="C295" s="9" t="s">
        <v>123</v>
      </c>
      <c r="D295" s="13" t="s">
        <v>223</v>
      </c>
      <c r="E295" s="14"/>
      <c r="F295" s="14"/>
      <c r="G295" s="14">
        <f t="shared" si="4"/>
        <v>0</v>
      </c>
    </row>
    <row r="296" spans="2:7" ht="14.25">
      <c r="B296" s="12"/>
      <c r="C296" s="12"/>
      <c r="D296" s="13" t="s">
        <v>224</v>
      </c>
      <c r="E296" s="14"/>
      <c r="F296" s="14"/>
      <c r="G296" s="14">
        <f t="shared" si="4"/>
        <v>0</v>
      </c>
    </row>
    <row r="297" spans="2:7" ht="14.25">
      <c r="B297" s="12"/>
      <c r="C297" s="12"/>
      <c r="D297" s="13" t="s">
        <v>225</v>
      </c>
      <c r="E297" s="14"/>
      <c r="F297" s="14"/>
      <c r="G297" s="14">
        <f t="shared" si="4"/>
        <v>0</v>
      </c>
    </row>
    <row r="298" spans="2:7" ht="14.25">
      <c r="B298" s="12"/>
      <c r="C298" s="12"/>
      <c r="D298" s="13" t="s">
        <v>226</v>
      </c>
      <c r="E298" s="14"/>
      <c r="F298" s="14"/>
      <c r="G298" s="14">
        <f t="shared" si="4"/>
        <v>0</v>
      </c>
    </row>
    <row r="299" spans="2:7" ht="14.25">
      <c r="B299" s="12"/>
      <c r="C299" s="12"/>
      <c r="D299" s="13" t="s">
        <v>227</v>
      </c>
      <c r="E299" s="14"/>
      <c r="F299" s="14"/>
      <c r="G299" s="14">
        <f t="shared" si="4"/>
        <v>0</v>
      </c>
    </row>
    <row r="300" spans="2:7" ht="14.25">
      <c r="B300" s="12"/>
      <c r="C300" s="12"/>
      <c r="D300" s="13" t="s">
        <v>228</v>
      </c>
      <c r="E300" s="14"/>
      <c r="F300" s="14"/>
      <c r="G300" s="14">
        <f t="shared" si="4"/>
        <v>0</v>
      </c>
    </row>
    <row r="301" spans="2:7" ht="14.25">
      <c r="B301" s="12"/>
      <c r="C301" s="12"/>
      <c r="D301" s="13" t="s">
        <v>229</v>
      </c>
      <c r="E301" s="14"/>
      <c r="F301" s="14"/>
      <c r="G301" s="14">
        <f t="shared" si="4"/>
        <v>0</v>
      </c>
    </row>
    <row r="302" spans="2:7" ht="14.25">
      <c r="B302" s="12"/>
      <c r="C302" s="12"/>
      <c r="D302" s="13" t="s">
        <v>230</v>
      </c>
      <c r="E302" s="14">
        <f>+E303+E304+E305</f>
        <v>0</v>
      </c>
      <c r="F302" s="14">
        <f>+F303+F304+F305</f>
        <v>0</v>
      </c>
      <c r="G302" s="14">
        <f t="shared" si="4"/>
        <v>0</v>
      </c>
    </row>
    <row r="303" spans="2:7" ht="14.25">
      <c r="B303" s="12"/>
      <c r="C303" s="12"/>
      <c r="D303" s="13" t="s">
        <v>231</v>
      </c>
      <c r="E303" s="14"/>
      <c r="F303" s="14"/>
      <c r="G303" s="14">
        <f t="shared" si="4"/>
        <v>0</v>
      </c>
    </row>
    <row r="304" spans="2:7" ht="14.25">
      <c r="B304" s="12"/>
      <c r="C304" s="12"/>
      <c r="D304" s="13" t="s">
        <v>232</v>
      </c>
      <c r="E304" s="14"/>
      <c r="F304" s="14"/>
      <c r="G304" s="14">
        <f t="shared" si="4"/>
        <v>0</v>
      </c>
    </row>
    <row r="305" spans="2:7" ht="14.25">
      <c r="B305" s="12"/>
      <c r="C305" s="12"/>
      <c r="D305" s="13" t="s">
        <v>233</v>
      </c>
      <c r="E305" s="14"/>
      <c r="F305" s="14"/>
      <c r="G305" s="14">
        <f t="shared" si="4"/>
        <v>0</v>
      </c>
    </row>
    <row r="306" spans="2:7" ht="14.25">
      <c r="B306" s="12"/>
      <c r="C306" s="15"/>
      <c r="D306" s="16" t="s">
        <v>234</v>
      </c>
      <c r="E306" s="17">
        <f>+E295+E296+E297+E298+E299+E300+E301+E302</f>
        <v>0</v>
      </c>
      <c r="F306" s="17">
        <f>+F295+F296+F297+F298+F299+F300+F301+F302</f>
        <v>0</v>
      </c>
      <c r="G306" s="17">
        <f t="shared" si="4"/>
        <v>0</v>
      </c>
    </row>
    <row r="307" spans="2:7" ht="14.25">
      <c r="B307" s="15"/>
      <c r="C307" s="18" t="s">
        <v>235</v>
      </c>
      <c r="D307" s="21"/>
      <c r="E307" s="22">
        <f xml:space="preserve"> +E294 - E306</f>
        <v>4</v>
      </c>
      <c r="F307" s="22">
        <f xml:space="preserve"> +F294 - F306</f>
        <v>4</v>
      </c>
      <c r="G307" s="22">
        <f t="shared" si="4"/>
        <v>0</v>
      </c>
    </row>
    <row r="308" spans="2:7" ht="14.25">
      <c r="B308" s="18" t="s">
        <v>236</v>
      </c>
      <c r="C308" s="23"/>
      <c r="D308" s="19"/>
      <c r="E308" s="20">
        <f xml:space="preserve"> +E280 +E307</f>
        <v>-997926</v>
      </c>
      <c r="F308" s="20">
        <f xml:space="preserve"> +F280 +F307</f>
        <v>-1202450</v>
      </c>
      <c r="G308" s="20">
        <f t="shared" si="4"/>
        <v>204524</v>
      </c>
    </row>
    <row r="309" spans="2:7" ht="14.25">
      <c r="B309" s="9" t="s">
        <v>237</v>
      </c>
      <c r="C309" s="9" t="s">
        <v>9</v>
      </c>
      <c r="D309" s="13" t="s">
        <v>238</v>
      </c>
      <c r="E309" s="14">
        <f>+E310+E311</f>
        <v>0</v>
      </c>
      <c r="F309" s="14">
        <f>+F310+F311</f>
        <v>0</v>
      </c>
      <c r="G309" s="14">
        <f t="shared" si="4"/>
        <v>0</v>
      </c>
    </row>
    <row r="310" spans="2:7" ht="14.25">
      <c r="B310" s="12"/>
      <c r="C310" s="12"/>
      <c r="D310" s="13" t="s">
        <v>239</v>
      </c>
      <c r="E310" s="14"/>
      <c r="F310" s="14"/>
      <c r="G310" s="14">
        <f t="shared" si="4"/>
        <v>0</v>
      </c>
    </row>
    <row r="311" spans="2:7" ht="14.25">
      <c r="B311" s="12"/>
      <c r="C311" s="12"/>
      <c r="D311" s="13" t="s">
        <v>240</v>
      </c>
      <c r="E311" s="14"/>
      <c r="F311" s="14"/>
      <c r="G311" s="14">
        <f t="shared" si="4"/>
        <v>0</v>
      </c>
    </row>
    <row r="312" spans="2:7" ht="14.25">
      <c r="B312" s="12"/>
      <c r="C312" s="12"/>
      <c r="D312" s="13" t="s">
        <v>241</v>
      </c>
      <c r="E312" s="14">
        <f>+E313+E314</f>
        <v>0</v>
      </c>
      <c r="F312" s="14">
        <f>+F313+F314</f>
        <v>0</v>
      </c>
      <c r="G312" s="14">
        <f t="shared" si="4"/>
        <v>0</v>
      </c>
    </row>
    <row r="313" spans="2:7" ht="14.25">
      <c r="B313" s="12"/>
      <c r="C313" s="12"/>
      <c r="D313" s="13" t="s">
        <v>242</v>
      </c>
      <c r="E313" s="14"/>
      <c r="F313" s="14"/>
      <c r="G313" s="14">
        <f t="shared" si="4"/>
        <v>0</v>
      </c>
    </row>
    <row r="314" spans="2:7" ht="14.25">
      <c r="B314" s="12"/>
      <c r="C314" s="12"/>
      <c r="D314" s="13" t="s">
        <v>243</v>
      </c>
      <c r="E314" s="14"/>
      <c r="F314" s="14"/>
      <c r="G314" s="14">
        <f t="shared" si="4"/>
        <v>0</v>
      </c>
    </row>
    <row r="315" spans="2:7" ht="14.25">
      <c r="B315" s="12"/>
      <c r="C315" s="12"/>
      <c r="D315" s="13" t="s">
        <v>244</v>
      </c>
      <c r="E315" s="14"/>
      <c r="F315" s="14"/>
      <c r="G315" s="14">
        <f t="shared" si="4"/>
        <v>0</v>
      </c>
    </row>
    <row r="316" spans="2:7" ht="14.25">
      <c r="B316" s="12"/>
      <c r="C316" s="12"/>
      <c r="D316" s="13" t="s">
        <v>245</v>
      </c>
      <c r="E316" s="14"/>
      <c r="F316" s="14"/>
      <c r="G316" s="14">
        <f t="shared" si="4"/>
        <v>0</v>
      </c>
    </row>
    <row r="317" spans="2:7" ht="14.25">
      <c r="B317" s="12"/>
      <c r="C317" s="12"/>
      <c r="D317" s="13" t="s">
        <v>246</v>
      </c>
      <c r="E317" s="14">
        <f>+E318+E319</f>
        <v>0</v>
      </c>
      <c r="F317" s="14">
        <f>+F318+F319</f>
        <v>0</v>
      </c>
      <c r="G317" s="14">
        <f t="shared" si="4"/>
        <v>0</v>
      </c>
    </row>
    <row r="318" spans="2:7" ht="14.25">
      <c r="B318" s="12"/>
      <c r="C318" s="12"/>
      <c r="D318" s="13" t="s">
        <v>247</v>
      </c>
      <c r="E318" s="14"/>
      <c r="F318" s="14"/>
      <c r="G318" s="14">
        <f t="shared" si="4"/>
        <v>0</v>
      </c>
    </row>
    <row r="319" spans="2:7" ht="14.25">
      <c r="B319" s="12"/>
      <c r="C319" s="12"/>
      <c r="D319" s="13" t="s">
        <v>248</v>
      </c>
      <c r="E319" s="14"/>
      <c r="F319" s="14"/>
      <c r="G319" s="14">
        <f t="shared" si="4"/>
        <v>0</v>
      </c>
    </row>
    <row r="320" spans="2:7" ht="14.25">
      <c r="B320" s="12"/>
      <c r="C320" s="12"/>
      <c r="D320" s="13" t="s">
        <v>249</v>
      </c>
      <c r="E320" s="14">
        <f>+E321</f>
        <v>1000000</v>
      </c>
      <c r="F320" s="14">
        <f>+F321</f>
        <v>1203000</v>
      </c>
      <c r="G320" s="14">
        <f t="shared" si="4"/>
        <v>-203000</v>
      </c>
    </row>
    <row r="321" spans="2:7" ht="14.25">
      <c r="B321" s="12"/>
      <c r="C321" s="12"/>
      <c r="D321" s="13" t="s">
        <v>250</v>
      </c>
      <c r="E321" s="14">
        <v>1000000</v>
      </c>
      <c r="F321" s="14">
        <v>1203000</v>
      </c>
      <c r="G321" s="14">
        <f t="shared" si="4"/>
        <v>-203000</v>
      </c>
    </row>
    <row r="322" spans="2:7" ht="14.25">
      <c r="B322" s="12"/>
      <c r="C322" s="12"/>
      <c r="D322" s="13" t="s">
        <v>251</v>
      </c>
      <c r="E322" s="14">
        <f>+E323</f>
        <v>0</v>
      </c>
      <c r="F322" s="14">
        <f>+F323</f>
        <v>0</v>
      </c>
      <c r="G322" s="14">
        <f t="shared" si="4"/>
        <v>0</v>
      </c>
    </row>
    <row r="323" spans="2:7" ht="14.25">
      <c r="B323" s="12"/>
      <c r="C323" s="12"/>
      <c r="D323" s="13" t="s">
        <v>252</v>
      </c>
      <c r="E323" s="14"/>
      <c r="F323" s="14"/>
      <c r="G323" s="14">
        <f t="shared" si="4"/>
        <v>0</v>
      </c>
    </row>
    <row r="324" spans="2:7" ht="14.25">
      <c r="B324" s="12"/>
      <c r="C324" s="12"/>
      <c r="D324" s="13" t="s">
        <v>253</v>
      </c>
      <c r="E324" s="14"/>
      <c r="F324" s="14"/>
      <c r="G324" s="14">
        <f t="shared" si="4"/>
        <v>0</v>
      </c>
    </row>
    <row r="325" spans="2:7" ht="14.25">
      <c r="B325" s="12"/>
      <c r="C325" s="12"/>
      <c r="D325" s="13" t="s">
        <v>254</v>
      </c>
      <c r="E325" s="14"/>
      <c r="F325" s="14"/>
      <c r="G325" s="14">
        <f t="shared" si="4"/>
        <v>0</v>
      </c>
    </row>
    <row r="326" spans="2:7" ht="14.25">
      <c r="B326" s="12"/>
      <c r="C326" s="12"/>
      <c r="D326" s="13" t="s">
        <v>255</v>
      </c>
      <c r="E326" s="14">
        <f>+E327</f>
        <v>0</v>
      </c>
      <c r="F326" s="14">
        <f>+F327</f>
        <v>0</v>
      </c>
      <c r="G326" s="14">
        <f t="shared" si="4"/>
        <v>0</v>
      </c>
    </row>
    <row r="327" spans="2:7" ht="14.25">
      <c r="B327" s="12"/>
      <c r="C327" s="12"/>
      <c r="D327" s="13" t="s">
        <v>256</v>
      </c>
      <c r="E327" s="14"/>
      <c r="F327" s="14"/>
      <c r="G327" s="14">
        <f t="shared" ref="G327:G364" si="5">E327-F327</f>
        <v>0</v>
      </c>
    </row>
    <row r="328" spans="2:7" ht="14.25">
      <c r="B328" s="12"/>
      <c r="C328" s="15"/>
      <c r="D328" s="16" t="s">
        <v>257</v>
      </c>
      <c r="E328" s="17">
        <f>+E309+E312+E315+E316+E317+E320+E322+E324+E325+E326</f>
        <v>1000000</v>
      </c>
      <c r="F328" s="17">
        <f>+F309+F312+F315+F316+F317+F320+F322+F324+F325+F326</f>
        <v>1203000</v>
      </c>
      <c r="G328" s="17">
        <f t="shared" si="5"/>
        <v>-203000</v>
      </c>
    </row>
    <row r="329" spans="2:7" ht="14.25">
      <c r="B329" s="12"/>
      <c r="C329" s="9" t="s">
        <v>123</v>
      </c>
      <c r="D329" s="13" t="s">
        <v>258</v>
      </c>
      <c r="E329" s="14"/>
      <c r="F329" s="14"/>
      <c r="G329" s="14">
        <f t="shared" si="5"/>
        <v>0</v>
      </c>
    </row>
    <row r="330" spans="2:7" ht="14.25">
      <c r="B330" s="12"/>
      <c r="C330" s="12"/>
      <c r="D330" s="13" t="s">
        <v>259</v>
      </c>
      <c r="E330" s="14"/>
      <c r="F330" s="14"/>
      <c r="G330" s="14">
        <f t="shared" si="5"/>
        <v>0</v>
      </c>
    </row>
    <row r="331" spans="2:7" ht="14.25">
      <c r="B331" s="12"/>
      <c r="C331" s="12"/>
      <c r="D331" s="13" t="s">
        <v>260</v>
      </c>
      <c r="E331" s="14">
        <f>+E332+E333+E334+E335</f>
        <v>0</v>
      </c>
      <c r="F331" s="14">
        <f>+F332+F333+F334+F335</f>
        <v>0</v>
      </c>
      <c r="G331" s="14">
        <f t="shared" si="5"/>
        <v>0</v>
      </c>
    </row>
    <row r="332" spans="2:7" ht="14.25">
      <c r="B332" s="12"/>
      <c r="C332" s="12"/>
      <c r="D332" s="13" t="s">
        <v>261</v>
      </c>
      <c r="E332" s="14"/>
      <c r="F332" s="14"/>
      <c r="G332" s="14">
        <f t="shared" si="5"/>
        <v>0</v>
      </c>
    </row>
    <row r="333" spans="2:7" ht="14.25">
      <c r="B333" s="12"/>
      <c r="C333" s="12"/>
      <c r="D333" s="13" t="s">
        <v>262</v>
      </c>
      <c r="E333" s="14"/>
      <c r="F333" s="14"/>
      <c r="G333" s="14">
        <f t="shared" si="5"/>
        <v>0</v>
      </c>
    </row>
    <row r="334" spans="2:7" ht="14.25">
      <c r="B334" s="12"/>
      <c r="C334" s="12"/>
      <c r="D334" s="13" t="s">
        <v>263</v>
      </c>
      <c r="E334" s="14"/>
      <c r="F334" s="14"/>
      <c r="G334" s="14">
        <f t="shared" si="5"/>
        <v>0</v>
      </c>
    </row>
    <row r="335" spans="2:7" ht="14.25">
      <c r="B335" s="12"/>
      <c r="C335" s="12"/>
      <c r="D335" s="13" t="s">
        <v>264</v>
      </c>
      <c r="E335" s="14"/>
      <c r="F335" s="14"/>
      <c r="G335" s="14">
        <f t="shared" si="5"/>
        <v>0</v>
      </c>
    </row>
    <row r="336" spans="2:7" ht="14.25">
      <c r="B336" s="12"/>
      <c r="C336" s="12"/>
      <c r="D336" s="13" t="s">
        <v>265</v>
      </c>
      <c r="E336" s="14"/>
      <c r="F336" s="14"/>
      <c r="G336" s="14">
        <f t="shared" si="5"/>
        <v>0</v>
      </c>
    </row>
    <row r="337" spans="2:7" ht="14.25">
      <c r="B337" s="12"/>
      <c r="C337" s="12"/>
      <c r="D337" s="13" t="s">
        <v>266</v>
      </c>
      <c r="E337" s="14"/>
      <c r="F337" s="14"/>
      <c r="G337" s="14">
        <f t="shared" si="5"/>
        <v>0</v>
      </c>
    </row>
    <row r="338" spans="2:7" ht="14.25">
      <c r="B338" s="12"/>
      <c r="C338" s="12"/>
      <c r="D338" s="13" t="s">
        <v>267</v>
      </c>
      <c r="E338" s="14"/>
      <c r="F338" s="14"/>
      <c r="G338" s="14">
        <f t="shared" si="5"/>
        <v>0</v>
      </c>
    </row>
    <row r="339" spans="2:7" ht="14.25">
      <c r="B339" s="12"/>
      <c r="C339" s="12"/>
      <c r="D339" s="13" t="s">
        <v>268</v>
      </c>
      <c r="E339" s="14">
        <f>+E340</f>
        <v>0</v>
      </c>
      <c r="F339" s="14">
        <f>+F340</f>
        <v>0</v>
      </c>
      <c r="G339" s="14">
        <f t="shared" si="5"/>
        <v>0</v>
      </c>
    </row>
    <row r="340" spans="2:7" ht="14.25">
      <c r="B340" s="12"/>
      <c r="C340" s="12"/>
      <c r="D340" s="13" t="s">
        <v>269</v>
      </c>
      <c r="E340" s="14"/>
      <c r="F340" s="14"/>
      <c r="G340" s="14">
        <f t="shared" si="5"/>
        <v>0</v>
      </c>
    </row>
    <row r="341" spans="2:7" ht="14.25">
      <c r="B341" s="12"/>
      <c r="C341" s="12"/>
      <c r="D341" s="13" t="s">
        <v>270</v>
      </c>
      <c r="E341" s="14">
        <f>+E342+E343</f>
        <v>0</v>
      </c>
      <c r="F341" s="14">
        <f>+F342+F343</f>
        <v>0</v>
      </c>
      <c r="G341" s="14">
        <f t="shared" si="5"/>
        <v>0</v>
      </c>
    </row>
    <row r="342" spans="2:7" ht="14.25">
      <c r="B342" s="12"/>
      <c r="C342" s="12"/>
      <c r="D342" s="13" t="s">
        <v>271</v>
      </c>
      <c r="E342" s="14"/>
      <c r="F342" s="14"/>
      <c r="G342" s="14">
        <f t="shared" si="5"/>
        <v>0</v>
      </c>
    </row>
    <row r="343" spans="2:7" ht="14.25">
      <c r="B343" s="12"/>
      <c r="C343" s="12"/>
      <c r="D343" s="13" t="s">
        <v>272</v>
      </c>
      <c r="E343" s="14"/>
      <c r="F343" s="14"/>
      <c r="G343" s="14">
        <f t="shared" si="5"/>
        <v>0</v>
      </c>
    </row>
    <row r="344" spans="2:7" ht="14.25">
      <c r="B344" s="12"/>
      <c r="C344" s="12"/>
      <c r="D344" s="13" t="s">
        <v>273</v>
      </c>
      <c r="E344" s="14"/>
      <c r="F344" s="14"/>
      <c r="G344" s="14">
        <f t="shared" si="5"/>
        <v>0</v>
      </c>
    </row>
    <row r="345" spans="2:7" ht="14.25">
      <c r="B345" s="12"/>
      <c r="C345" s="12"/>
      <c r="D345" s="13" t="s">
        <v>274</v>
      </c>
      <c r="E345" s="14"/>
      <c r="F345" s="14"/>
      <c r="G345" s="14">
        <f t="shared" si="5"/>
        <v>0</v>
      </c>
    </row>
    <row r="346" spans="2:7" ht="14.25">
      <c r="B346" s="12"/>
      <c r="C346" s="12"/>
      <c r="D346" s="13" t="s">
        <v>275</v>
      </c>
      <c r="E346" s="14"/>
      <c r="F346" s="14"/>
      <c r="G346" s="14">
        <f t="shared" si="5"/>
        <v>0</v>
      </c>
    </row>
    <row r="347" spans="2:7" ht="14.25">
      <c r="B347" s="12"/>
      <c r="C347" s="15"/>
      <c r="D347" s="16" t="s">
        <v>276</v>
      </c>
      <c r="E347" s="17">
        <f>+E329+E330+E331+E336+E337+E338+E339+E341+E344+E345+E346</f>
        <v>0</v>
      </c>
      <c r="F347" s="17">
        <f>+F329+F330+F331+F336+F337+F338+F339+F341+F344+F345+F346</f>
        <v>0</v>
      </c>
      <c r="G347" s="17">
        <f t="shared" si="5"/>
        <v>0</v>
      </c>
    </row>
    <row r="348" spans="2:7" ht="14.25">
      <c r="B348" s="15"/>
      <c r="C348" s="24" t="s">
        <v>277</v>
      </c>
      <c r="D348" s="25"/>
      <c r="E348" s="26">
        <f xml:space="preserve"> +E328 - E347</f>
        <v>1000000</v>
      </c>
      <c r="F348" s="26">
        <f xml:space="preserve"> +F328 - F347</f>
        <v>1203000</v>
      </c>
      <c r="G348" s="26">
        <f t="shared" si="5"/>
        <v>-203000</v>
      </c>
    </row>
    <row r="349" spans="2:7" ht="14.25">
      <c r="B349" s="18" t="s">
        <v>278</v>
      </c>
      <c r="C349" s="27"/>
      <c r="D349" s="28"/>
      <c r="E349" s="29">
        <f xml:space="preserve"> +E308 +E348</f>
        <v>2074</v>
      </c>
      <c r="F349" s="29">
        <f xml:space="preserve"> +F308 +F348</f>
        <v>550</v>
      </c>
      <c r="G349" s="29">
        <f t="shared" si="5"/>
        <v>1524</v>
      </c>
    </row>
    <row r="350" spans="2:7" ht="14.25">
      <c r="B350" s="30" t="s">
        <v>279</v>
      </c>
      <c r="C350" s="27" t="s">
        <v>280</v>
      </c>
      <c r="D350" s="28"/>
      <c r="E350" s="29">
        <v>550</v>
      </c>
      <c r="F350" s="29"/>
      <c r="G350" s="29">
        <f t="shared" si="5"/>
        <v>550</v>
      </c>
    </row>
    <row r="351" spans="2:7" ht="14.25">
      <c r="B351" s="31"/>
      <c r="C351" s="27" t="s">
        <v>281</v>
      </c>
      <c r="D351" s="28"/>
      <c r="E351" s="29">
        <f xml:space="preserve"> +E349 +E350</f>
        <v>2624</v>
      </c>
      <c r="F351" s="29">
        <f xml:space="preserve"> +F349 +F350</f>
        <v>550</v>
      </c>
      <c r="G351" s="29">
        <f t="shared" si="5"/>
        <v>2074</v>
      </c>
    </row>
    <row r="352" spans="2:7" ht="14.25">
      <c r="B352" s="31"/>
      <c r="C352" s="27" t="s">
        <v>282</v>
      </c>
      <c r="D352" s="28"/>
      <c r="E352" s="29"/>
      <c r="F352" s="29"/>
      <c r="G352" s="29">
        <f t="shared" si="5"/>
        <v>0</v>
      </c>
    </row>
    <row r="353" spans="2:7" ht="14.25">
      <c r="B353" s="31"/>
      <c r="C353" s="27" t="s">
        <v>283</v>
      </c>
      <c r="D353" s="28"/>
      <c r="E353" s="29">
        <f>+E354+E355+E356+E357</f>
        <v>0</v>
      </c>
      <c r="F353" s="29">
        <f>+F354+F355+F356+F357</f>
        <v>0</v>
      </c>
      <c r="G353" s="29">
        <f t="shared" si="5"/>
        <v>0</v>
      </c>
    </row>
    <row r="354" spans="2:7" ht="14.25">
      <c r="B354" s="31"/>
      <c r="C354" s="32" t="s">
        <v>284</v>
      </c>
      <c r="D354" s="25"/>
      <c r="E354" s="26"/>
      <c r="F354" s="26"/>
      <c r="G354" s="26">
        <f t="shared" si="5"/>
        <v>0</v>
      </c>
    </row>
    <row r="355" spans="2:7" ht="14.25">
      <c r="B355" s="31"/>
      <c r="C355" s="32" t="s">
        <v>285</v>
      </c>
      <c r="D355" s="25"/>
      <c r="E355" s="26"/>
      <c r="F355" s="26"/>
      <c r="G355" s="26">
        <f t="shared" si="5"/>
        <v>0</v>
      </c>
    </row>
    <row r="356" spans="2:7" ht="14.25">
      <c r="B356" s="31"/>
      <c r="C356" s="32" t="s">
        <v>286</v>
      </c>
      <c r="D356" s="25"/>
      <c r="E356" s="26"/>
      <c r="F356" s="26"/>
      <c r="G356" s="26">
        <f t="shared" si="5"/>
        <v>0</v>
      </c>
    </row>
    <row r="357" spans="2:7" ht="14.25">
      <c r="B357" s="31"/>
      <c r="C357" s="32" t="s">
        <v>287</v>
      </c>
      <c r="D357" s="25"/>
      <c r="E357" s="26"/>
      <c r="F357" s="26"/>
      <c r="G357" s="26">
        <f t="shared" si="5"/>
        <v>0</v>
      </c>
    </row>
    <row r="358" spans="2:7" ht="14.25">
      <c r="B358" s="31"/>
      <c r="C358" s="27" t="s">
        <v>288</v>
      </c>
      <c r="D358" s="28"/>
      <c r="E358" s="29">
        <f>+E359+E360+E361+E362+E363</f>
        <v>0</v>
      </c>
      <c r="F358" s="29">
        <f>+F359+F360+F361+F362+F363</f>
        <v>0</v>
      </c>
      <c r="G358" s="29">
        <f t="shared" si="5"/>
        <v>0</v>
      </c>
    </row>
    <row r="359" spans="2:7" ht="14.25">
      <c r="B359" s="31"/>
      <c r="C359" s="32" t="s">
        <v>289</v>
      </c>
      <c r="D359" s="25"/>
      <c r="E359" s="26"/>
      <c r="F359" s="26"/>
      <c r="G359" s="26">
        <f t="shared" si="5"/>
        <v>0</v>
      </c>
    </row>
    <row r="360" spans="2:7" ht="14.25">
      <c r="B360" s="31"/>
      <c r="C360" s="32" t="s">
        <v>290</v>
      </c>
      <c r="D360" s="25"/>
      <c r="E360" s="26"/>
      <c r="F360" s="26"/>
      <c r="G360" s="26">
        <f t="shared" si="5"/>
        <v>0</v>
      </c>
    </row>
    <row r="361" spans="2:7" ht="14.25">
      <c r="B361" s="31"/>
      <c r="C361" s="32" t="s">
        <v>291</v>
      </c>
      <c r="D361" s="25"/>
      <c r="E361" s="26"/>
      <c r="F361" s="26"/>
      <c r="G361" s="26">
        <f t="shared" si="5"/>
        <v>0</v>
      </c>
    </row>
    <row r="362" spans="2:7" ht="14.25">
      <c r="B362" s="31"/>
      <c r="C362" s="32" t="s">
        <v>292</v>
      </c>
      <c r="D362" s="25"/>
      <c r="E362" s="26"/>
      <c r="F362" s="26"/>
      <c r="G362" s="26">
        <f t="shared" si="5"/>
        <v>0</v>
      </c>
    </row>
    <row r="363" spans="2:7" ht="14.25">
      <c r="B363" s="31"/>
      <c r="C363" s="32" t="s">
        <v>293</v>
      </c>
      <c r="D363" s="25"/>
      <c r="E363" s="26"/>
      <c r="F363" s="26"/>
      <c r="G363" s="26">
        <f t="shared" si="5"/>
        <v>0</v>
      </c>
    </row>
    <row r="364" spans="2:7" ht="14.25">
      <c r="B364" s="33"/>
      <c r="C364" s="27" t="s">
        <v>294</v>
      </c>
      <c r="D364" s="28"/>
      <c r="E364" s="29">
        <f xml:space="preserve"> +E351 +E352 +E353 - E358</f>
        <v>2624</v>
      </c>
      <c r="F364" s="29">
        <f xml:space="preserve"> +F351 +F352 +F353 - F358</f>
        <v>550</v>
      </c>
      <c r="G364" s="29">
        <f t="shared" si="5"/>
        <v>2074</v>
      </c>
    </row>
  </sheetData>
  <mergeCells count="13">
    <mergeCell ref="B350:B364"/>
    <mergeCell ref="B281:B307"/>
    <mergeCell ref="C281:C294"/>
    <mergeCell ref="C295:C306"/>
    <mergeCell ref="B309:B348"/>
    <mergeCell ref="C309:C328"/>
    <mergeCell ref="C329:C347"/>
    <mergeCell ref="B2:G2"/>
    <mergeCell ref="B3:G3"/>
    <mergeCell ref="B5:D5"/>
    <mergeCell ref="B6:B280"/>
    <mergeCell ref="C6:C185"/>
    <mergeCell ref="C186:C279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本部</vt:lpstr>
      <vt:lpstr>杉光園</vt:lpstr>
      <vt:lpstr>レッツゴー</vt:lpstr>
      <vt:lpstr>センター</vt:lpstr>
      <vt:lpstr>点字検定試験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2018-06-25T00:33:25Z</dcterms:created>
  <dcterms:modified xsi:type="dcterms:W3CDTF">2018-06-25T00:33:26Z</dcterms:modified>
</cp:coreProperties>
</file>